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EstaPasta_de_trabalho"/>
  <bookViews>
    <workbookView xWindow="0" yWindow="105" windowWidth="19155" windowHeight="8505"/>
  </bookViews>
  <sheets>
    <sheet name="FICHA" sheetId="7" r:id="rId1"/>
    <sheet name="DADOS DA INSCRIÇÃO" sheetId="13" state="hidden" r:id="rId2"/>
    <sheet name="CURSOS" sheetId="9" state="hidden" r:id="rId3"/>
    <sheet name="Plan3" sheetId="12" state="hidden" r:id="rId4"/>
  </sheets>
  <definedNames>
    <definedName name="_xlnm._FilterDatabase" localSheetId="2" hidden="1">CURSOS!$A$1:$H$25</definedName>
    <definedName name="_xlnm._FilterDatabase" localSheetId="1">'DADOS DA INSCRIÇÃO'!$A$1:$AP$2</definedName>
    <definedName name="CURSO">CURSOS!$A$1:$A$2</definedName>
    <definedName name="CURSOS">CURSOS!$A$1:$A$2</definedName>
    <definedName name="CURSOS2018">CURSOS!$A$2:$A$25</definedName>
    <definedName name="DESCONTO">CURSOS!$N$2:$N$7</definedName>
    <definedName name="FORMAPAGAMENTO">CURSOS!$L$2:$L$6</definedName>
    <definedName name="INCRIÇÃO">CURSOS!$B$2:$B$2</definedName>
    <definedName name="INSCRIÇÃO">CURSOS!$B$2:$B$2</definedName>
    <definedName name="LISTACURSOS">CURSOS!$A$2:$A$2</definedName>
    <definedName name="MOTIVODESCONTO">CURSOS!$P$2:$P$8</definedName>
    <definedName name="MOTIVOSTATUSINSCRIÇÃOFICHA">CURSOS!$T$2:$T$10</definedName>
    <definedName name="STATUSINSCRIÇÃOFICHA">CURSOS!$R$2:$R$10</definedName>
    <definedName name="TIPOCURSO">CURSOS!#REF!</definedName>
    <definedName name="TipoDeCurso">CURSOS!#REF!</definedName>
    <definedName name="TIPOINSCRIÇÃO">CURSOS!$J$2:$J$7</definedName>
  </definedNames>
  <calcPr calcId="144525" iterateCount="2"/>
</workbook>
</file>

<file path=xl/calcChain.xml><?xml version="1.0" encoding="utf-8"?>
<calcChain xmlns="http://schemas.openxmlformats.org/spreadsheetml/2006/main">
  <c r="AT2" i="13" l="1"/>
  <c r="AS2" i="13"/>
  <c r="AR2" i="13"/>
  <c r="AB2" i="13" l="1"/>
  <c r="AI2" i="13" l="1"/>
  <c r="AK2" i="13"/>
  <c r="AZ2" i="13" l="1"/>
  <c r="AY2" i="13"/>
  <c r="AX2" i="13"/>
  <c r="T2" i="13" l="1"/>
  <c r="AQ2" i="13" l="1"/>
  <c r="AP2" i="13"/>
  <c r="AO2" i="13"/>
  <c r="AN2" i="13"/>
  <c r="AM2" i="13"/>
  <c r="AL2" i="13"/>
  <c r="AE2" i="13"/>
  <c r="AC2" i="13"/>
  <c r="AA2" i="13"/>
  <c r="Z2" i="13"/>
  <c r="X2" i="13"/>
  <c r="U2" i="13"/>
  <c r="S2" i="13"/>
  <c r="R2" i="13"/>
  <c r="Q2" i="13"/>
  <c r="P2" i="13"/>
  <c r="O2" i="13"/>
  <c r="N2" i="13"/>
  <c r="M2" i="13"/>
  <c r="B2" i="13"/>
  <c r="L2" i="13"/>
  <c r="K2" i="13"/>
  <c r="J2" i="13"/>
  <c r="I2" i="13"/>
  <c r="H2" i="13"/>
  <c r="G2" i="13"/>
  <c r="F2" i="13"/>
  <c r="E2" i="13"/>
  <c r="D2" i="13"/>
  <c r="A2" i="13"/>
  <c r="BC2" i="13" l="1"/>
  <c r="BB2" i="13"/>
  <c r="BA2" i="13"/>
  <c r="AW2" i="13"/>
  <c r="C2" i="13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3" i="9"/>
  <c r="H10" i="9"/>
  <c r="H21" i="9"/>
  <c r="H22" i="9"/>
  <c r="H24" i="9"/>
  <c r="H23" i="9"/>
  <c r="H25" i="9"/>
  <c r="H5" i="9"/>
  <c r="H6" i="9"/>
  <c r="H7" i="9"/>
  <c r="H8" i="9"/>
  <c r="H9" i="9"/>
  <c r="H11" i="9"/>
  <c r="H12" i="9"/>
  <c r="H13" i="9"/>
  <c r="H14" i="9"/>
  <c r="H15" i="9"/>
  <c r="H17" i="9"/>
  <c r="H18" i="9"/>
  <c r="H19" i="9"/>
  <c r="H20" i="9"/>
  <c r="D2" i="12"/>
  <c r="C2" i="12"/>
  <c r="B2" i="12"/>
  <c r="A2" i="12"/>
  <c r="B16" i="7" l="1"/>
  <c r="V2" i="13" s="1"/>
  <c r="AV2" i="13"/>
  <c r="AU2" i="13"/>
</calcChain>
</file>

<file path=xl/comments1.xml><?xml version="1.0" encoding="utf-8"?>
<comments xmlns="http://schemas.openxmlformats.org/spreadsheetml/2006/main">
  <authors>
    <author>Financeiro</author>
  </authors>
  <commentList>
    <comment ref="V1" authorId="0">
      <text>
        <r>
          <rPr>
            <b/>
            <sz val="8"/>
            <color indexed="31"/>
            <rFont val="Calibri"/>
            <family val="2"/>
            <scheme val="minor"/>
          </rPr>
          <t xml:space="preserve">
CURSO LIVRE
CURSO LIVRE DE FORMAÇÃO
CURSO LIVRE PARA CRIANÇAS
CURSO LIVRE +60</t>
        </r>
      </text>
    </comment>
    <comment ref="X1" authorId="0">
      <text>
        <r>
          <rPr>
            <b/>
            <sz val="8"/>
            <color indexed="31"/>
            <rFont val="Calibri"/>
            <family val="2"/>
            <scheme val="minor"/>
          </rPr>
          <t xml:space="preserve">
AULA AVULSA
AULA EXPERIMENTAL
MENSALIDADE
MODULO AVULSO
TAXA DE MATRÍCULA</t>
        </r>
      </text>
    </comment>
  </commentList>
</comments>
</file>

<file path=xl/sharedStrings.xml><?xml version="1.0" encoding="utf-8"?>
<sst xmlns="http://schemas.openxmlformats.org/spreadsheetml/2006/main" count="305" uniqueCount="216">
  <si>
    <t>REGULAMENTO</t>
  </si>
  <si>
    <t>Sexo</t>
  </si>
  <si>
    <t>F</t>
  </si>
  <si>
    <t>M</t>
  </si>
  <si>
    <t>indicação de conhecidos</t>
  </si>
  <si>
    <t>viu a divulgação no próprio Instituto Brincante</t>
  </si>
  <si>
    <t>outro meio. Qual?</t>
  </si>
  <si>
    <t>site do Instituto Brincante</t>
  </si>
  <si>
    <t>informativo do Instituto Brincante por email</t>
  </si>
  <si>
    <t>Você já fez algum curso no Instituto Brincante?</t>
  </si>
  <si>
    <t>Sim. Qual?</t>
  </si>
  <si>
    <t>Não</t>
  </si>
  <si>
    <t>sites de busca (ex: Google)</t>
  </si>
  <si>
    <t>CURSO</t>
  </si>
  <si>
    <t>Nome</t>
  </si>
  <si>
    <t>Nascimento</t>
  </si>
  <si>
    <t>RG</t>
  </si>
  <si>
    <t>CPF</t>
  </si>
  <si>
    <t>Endereço</t>
  </si>
  <si>
    <t>Bairro</t>
  </si>
  <si>
    <t>Cidade</t>
  </si>
  <si>
    <t>CEP</t>
  </si>
  <si>
    <t>Observação</t>
  </si>
  <si>
    <t>Tel comercial</t>
  </si>
  <si>
    <t>Tel residencial</t>
  </si>
  <si>
    <t>Celular</t>
  </si>
  <si>
    <t>Número</t>
  </si>
  <si>
    <t>Complemento</t>
  </si>
  <si>
    <t>Estado</t>
  </si>
  <si>
    <t>Forma de pagamento</t>
  </si>
  <si>
    <t>e-mail</t>
  </si>
  <si>
    <t>Valor</t>
  </si>
  <si>
    <t>CURSOS</t>
  </si>
  <si>
    <t>DIA</t>
  </si>
  <si>
    <t>HORA INICIO</t>
  </si>
  <si>
    <t>HORA TERMINO</t>
  </si>
  <si>
    <t>MINISTRANTES</t>
  </si>
  <si>
    <t>NOME</t>
  </si>
  <si>
    <t>HORÁRIO</t>
  </si>
  <si>
    <t>SEXO</t>
  </si>
  <si>
    <t>OCUPAÇÃO</t>
  </si>
  <si>
    <t>TELEFONE COM</t>
  </si>
  <si>
    <t>TELEFONE RES</t>
  </si>
  <si>
    <t>CELULAR</t>
  </si>
  <si>
    <t>ENDEREÇO</t>
  </si>
  <si>
    <t>Nº</t>
  </si>
  <si>
    <t>COMPLEMENTO</t>
  </si>
  <si>
    <t>BAIRRO</t>
  </si>
  <si>
    <t>CIDADE</t>
  </si>
  <si>
    <t>ESTADO</t>
  </si>
  <si>
    <t>VALOR</t>
  </si>
  <si>
    <t>OBSERVAÇÃO</t>
  </si>
  <si>
    <t>COMO SOUBE | INDICAÇÃO</t>
  </si>
  <si>
    <t>COMO SOUBE | NO BRINCANTE</t>
  </si>
  <si>
    <t>COMO SOUBE | FACEBOOK</t>
  </si>
  <si>
    <t>COMO SOUBE | TWITTER</t>
  </si>
  <si>
    <t>facebook</t>
  </si>
  <si>
    <t>twitter</t>
  </si>
  <si>
    <t>COMO SOUBE | SITE</t>
  </si>
  <si>
    <t>COMO SOUBE | PESQUISA INTERNET</t>
  </si>
  <si>
    <t>COMO SOUBE | E-MAIL</t>
  </si>
  <si>
    <t>COMO SOUBE | OUTRO MEIO</t>
  </si>
  <si>
    <t>FEZ CURSO NO BRINCANTE</t>
  </si>
  <si>
    <t>RESPONSÁVEL PELO ALUNO</t>
  </si>
  <si>
    <t>STATUS INSCRIÇÃO</t>
  </si>
  <si>
    <t>ALUNO</t>
  </si>
  <si>
    <t>DATA INSCRIÇÃO</t>
  </si>
  <si>
    <t>14H30</t>
  </si>
  <si>
    <t>DATA STATUS INSCRIÇÃO</t>
  </si>
  <si>
    <t>E-MAIL</t>
  </si>
  <si>
    <t>DATA NASC</t>
  </si>
  <si>
    <t>ON LINE|IN LOCO</t>
  </si>
  <si>
    <t>TIPO INSCRIÇÃO</t>
  </si>
  <si>
    <t>MODULO</t>
  </si>
  <si>
    <t>MOTIVO STATUS</t>
  </si>
  <si>
    <t>LI E ACEITO</t>
  </si>
  <si>
    <t>Responsável pelo aluno, quando menor de idade</t>
  </si>
  <si>
    <t>FICHA DE INSCRIÇÃO</t>
  </si>
  <si>
    <t>O Instituto Brincante compromete-se a oferecer o curso selecionado, tal qual divulgado no site da instituição; a primar pela organização e condições mínimas para a realização do curso dentro dos dias e horários propostos; supervisionar o seu conteúdo e dar todo suporte de atendimento e orientações técnicas necessárias ao aluno.</t>
  </si>
  <si>
    <r>
      <t xml:space="preserve">PAGAMENTO </t>
    </r>
    <r>
      <rPr>
        <i/>
        <sz val="10"/>
        <rFont val="Calibri"/>
        <family val="2"/>
        <scheme val="minor"/>
      </rPr>
      <t>(para preenchimento do Instituto Brincante)</t>
    </r>
  </si>
  <si>
    <t>Como soube deste curso?</t>
  </si>
  <si>
    <t>PESQUISA</t>
  </si>
  <si>
    <t>FAZ CURSO NO BRINCANTE</t>
  </si>
  <si>
    <t xml:space="preserve">A ARTE DO BRINCANTE PARA EDUCADORES </t>
  </si>
  <si>
    <t>FORMAÇÃO BRINCANTE VOL II</t>
  </si>
  <si>
    <t xml:space="preserve">BRINCANTINHO CULTURA DA INFÂNCIA </t>
  </si>
  <si>
    <t>16H30</t>
  </si>
  <si>
    <t xml:space="preserve">BRINCANTINHO DANÇA E PERCUSSÃO </t>
  </si>
  <si>
    <t>DANÇA E PERCUSSÃO</t>
  </si>
  <si>
    <t xml:space="preserve">DANÇAS AFRO-BRASILEIRAS </t>
  </si>
  <si>
    <t>20H20</t>
  </si>
  <si>
    <t>18H45</t>
  </si>
  <si>
    <t>20H15</t>
  </si>
  <si>
    <t xml:space="preserve">DANÇAS POPULARES BRASILEIRAS </t>
  </si>
  <si>
    <t>20H30</t>
  </si>
  <si>
    <t>18H30</t>
  </si>
  <si>
    <t xml:space="preserve">ESTUDOS DA CULTURA E MÚSICA TRADICIONAL DA INFÂNCIA </t>
  </si>
  <si>
    <t xml:space="preserve">FREVO E CAPOEIRA </t>
  </si>
  <si>
    <t xml:space="preserve">HISTÓRIAS DE BOCA </t>
  </si>
  <si>
    <t xml:space="preserve">NA RIMA: OFICINA DE POESIA POPULAR BRASILEIRA </t>
  </si>
  <si>
    <t xml:space="preserve">PANDEIRO INTERMEDIÁRIO </t>
  </si>
  <si>
    <t xml:space="preserve">PERCUSSÃO BRASILEIRA INICIANTE </t>
  </si>
  <si>
    <t>18H15</t>
  </si>
  <si>
    <t xml:space="preserve">TAMBORES DE MÃO </t>
  </si>
  <si>
    <t xml:space="preserve">QUARTA-FEIRA </t>
  </si>
  <si>
    <t>DIVERSOS</t>
  </si>
  <si>
    <t>MARINA SIQUEIRA E FLORA BARCELLOS</t>
  </si>
  <si>
    <t xml:space="preserve">QUINTA-FEIRA </t>
  </si>
  <si>
    <t>MARINA SIQUEIRA E FLORA POPPOVIC</t>
  </si>
  <si>
    <t>CRIS VELASCO E FLORA BARCELLOS</t>
  </si>
  <si>
    <t>FLORA BARCELLOS E FLORA POPPOVIC</t>
  </si>
  <si>
    <t>MATHEUS PRADO E ANTONIO MEIRA</t>
  </si>
  <si>
    <t>MICHELLE RODRIGUES</t>
  </si>
  <si>
    <t>LETICIA DORETTO</t>
  </si>
  <si>
    <t>ANTONIO MEIRA</t>
  </si>
  <si>
    <t xml:space="preserve">TERÇA-FEIRA </t>
  </si>
  <si>
    <t xml:space="preserve">SEGUNDA-FEIRA </t>
  </si>
  <si>
    <t>LUCILENE SILVA</t>
  </si>
  <si>
    <t>ALISSON LIMA</t>
  </si>
  <si>
    <t>CRIS VELASCO</t>
  </si>
  <si>
    <t>ANTONIO NOBREGA</t>
  </si>
  <si>
    <t>LEO RODRIGUES</t>
  </si>
  <si>
    <t>LUIS FELIPE</t>
  </si>
  <si>
    <t>FLORA POPPOVIC</t>
  </si>
  <si>
    <t>MATHEUS PRADO</t>
  </si>
  <si>
    <t>TAXA DE MATRÍCULA</t>
  </si>
  <si>
    <t>18H</t>
  </si>
  <si>
    <t>22H</t>
  </si>
  <si>
    <t>10H</t>
  </si>
  <si>
    <t>17H</t>
  </si>
  <si>
    <t>16H</t>
  </si>
  <si>
    <t>9H30</t>
  </si>
  <si>
    <t>11H</t>
  </si>
  <si>
    <t>SEGUNDA-FEIRA</t>
  </si>
  <si>
    <t>19H</t>
  </si>
  <si>
    <t>19H30</t>
  </si>
  <si>
    <t xml:space="preserve">PANDEIRO </t>
  </si>
  <si>
    <t>20H</t>
  </si>
  <si>
    <t>PERCUSSÃO BRASILEIRA INTERMEDIÁRIO</t>
  </si>
  <si>
    <t>SEXTA 18H ÀS 22H, SÁBADO E DOMINGO 10H ÀS 17H</t>
  </si>
  <si>
    <t>DADOS PESSOAIS</t>
  </si>
  <si>
    <t>Você está matriculado em outro curso no Brincante em 2018?</t>
  </si>
  <si>
    <t>Pedimos atenção na leitura deste regulamento. Caso tenha qualquer dúvida, por favor, fale com a gente antes de efetivar sua inscrição.</t>
  </si>
  <si>
    <t>TIPO</t>
  </si>
  <si>
    <t>.</t>
  </si>
  <si>
    <r>
      <rPr>
        <b/>
        <sz val="9"/>
        <rFont val="Calibri"/>
        <family val="2"/>
        <scheme val="minor"/>
      </rPr>
      <t xml:space="preserve">INSCRIÇÕES
</t>
    </r>
    <r>
      <rPr>
        <sz val="9"/>
        <rFont val="Calibri"/>
        <family val="2"/>
        <scheme val="minor"/>
      </rPr>
      <t>O aluno cadastrado só terá sua inscrição efetivada após o pagamento integral da taxa de matrícula. Uma vez feito o pagamento, as regras deste regulamento passam a valer para todas as partes.</t>
    </r>
  </si>
  <si>
    <r>
      <rPr>
        <b/>
        <sz val="9"/>
        <rFont val="Calibri"/>
        <family val="2"/>
        <scheme val="minor"/>
      </rPr>
      <t>2. MODO DE PAGAMENTO</t>
    </r>
    <r>
      <rPr>
        <sz val="9"/>
        <rFont val="Calibri"/>
        <family val="2"/>
        <scheme val="minor"/>
      </rPr>
      <t xml:space="preserve">
2.1 </t>
    </r>
    <r>
      <rPr>
        <b/>
        <sz val="9"/>
        <rFont val="Calibri"/>
        <family val="2"/>
        <scheme val="minor"/>
      </rPr>
      <t>Boleto Bancário:</t>
    </r>
    <r>
      <rPr>
        <sz val="9"/>
        <rFont val="Calibri"/>
        <family val="2"/>
        <scheme val="minor"/>
      </rPr>
      <t xml:space="preserve"> as cobranças são feitas por boleto bancário, geradas pelo sistema ASAAS e enviadas por e-mail no início de cada mês. O não recebimento do boleto não exime o aluno do pagamento.
2.2 </t>
    </r>
    <r>
      <rPr>
        <b/>
        <sz val="9"/>
        <rFont val="Calibri"/>
        <family val="2"/>
        <scheme val="minor"/>
      </rPr>
      <t>Segunda via do boleto:</t>
    </r>
    <r>
      <rPr>
        <sz val="9"/>
        <rFont val="Calibri"/>
        <family val="2"/>
        <scheme val="minor"/>
      </rPr>
      <t xml:space="preserve"> caso não tenha recebido o boleto ou perdido a data do vencimento, o próprio aluno pode emitir a 2ª via no site www.asaas.com/segunda-via/ e seguir as orientações ou entrar em contato através do e-mail: financeiro@institutobrincante.org.br.
2.3</t>
    </r>
    <r>
      <rPr>
        <b/>
        <sz val="9"/>
        <rFont val="Calibri"/>
        <family val="2"/>
        <scheme val="minor"/>
      </rPr>
      <t xml:space="preserve"> Pagamento à vista:</t>
    </r>
    <r>
      <rPr>
        <sz val="9"/>
        <rFont val="Calibri"/>
        <family val="2"/>
        <scheme val="minor"/>
      </rPr>
      <t xml:space="preserve"> o aluno poderá optar por pagar o valor integral do curso, de uma só vez, contando com descontos especiais para pagamentos semestrais ou anuais. Porém, caso haja o cancelamento do curso por qualquer motivo, exceto pelo item 4 deste regulamento, faremos o reembolso do valor proporcional às mensalidades não vencidas, levando em consideração o valor integral do curso, ou seja, sem o desconto concedido pela escolha do pagamento à vista.</t>
    </r>
  </si>
  <si>
    <r>
      <rPr>
        <b/>
        <sz val="9"/>
        <rFont val="Calibri"/>
        <family val="2"/>
        <scheme val="minor"/>
      </rPr>
      <t xml:space="preserve">3. CANCELAMENTO/ DESISTÊNCIA DO ALUNO
</t>
    </r>
    <r>
      <rPr>
        <sz val="9"/>
        <rFont val="Calibri"/>
        <family val="2"/>
        <scheme val="minor"/>
      </rPr>
      <t xml:space="preserve">3.1 Taxa de matrícula: ao cancelar a inscrição antes do início do curso contratado, o aluno será restituído em 50% do valor pago referente à taxa de matrícula. Após início, o aluno o aluno não será mais restituído. </t>
    </r>
    <r>
      <rPr>
        <b/>
        <sz val="9"/>
        <rFont val="Calibri"/>
        <family val="2"/>
        <scheme val="minor"/>
      </rPr>
      <t>Lembramos que as vagas são limitadas e a eventual desistência de última hora dificultará a oferta da vaga para novos alunos.</t>
    </r>
    <r>
      <rPr>
        <sz val="9"/>
        <rFont val="Calibri"/>
        <family val="2"/>
        <scheme val="minor"/>
      </rPr>
      <t xml:space="preserve">
3.2 Desistências e cancelamentos devem ser informados por email enviado ao financeiro@institutobrincante.org.br ou contato@institutobrincante.org.br com o assunto CANCELAMENTO ou preencher formulário na secretaria do Brincante até o dia 30 do mês em curso, para que fique isento das mensalidades posteriores à data da solicitação.</t>
    </r>
  </si>
  <si>
    <r>
      <rPr>
        <b/>
        <sz val="9"/>
        <rFont val="Calibri"/>
        <family val="2"/>
        <scheme val="minor"/>
      </rPr>
      <t>4. ADIAMENTO E CANCELAMENTO DE CURSO PELO INSTITUTO</t>
    </r>
    <r>
      <rPr>
        <sz val="9"/>
        <rFont val="Calibri"/>
        <family val="2"/>
        <scheme val="minor"/>
      </rPr>
      <t xml:space="preserve">
4.1 O Instituto Brincante poderá cancelar ou adiar o curso caso não atinja o número mínimo de inscritos ou por motivos alheios ao nosso controle. Nesse caso, os valores pagos pelo aluno serão integralmente restituídos a partir da data do evento ou, o aluno pode optar por deixar o valor como crédito para um próximo curso. O espaço se compromete a informar os inscritos por email e telefone.</t>
    </r>
  </si>
  <si>
    <r>
      <rPr>
        <b/>
        <sz val="9"/>
        <rFont val="Calibri"/>
        <family val="2"/>
        <scheme val="minor"/>
      </rPr>
      <t>5. REPOSIÇÃO DE AULAS</t>
    </r>
    <r>
      <rPr>
        <sz val="9"/>
        <rFont val="Calibri"/>
        <family val="2"/>
        <scheme val="minor"/>
      </rPr>
      <t xml:space="preserve">
5.1 Não existe reposição de aulas para o aluno faltante ou por motivos alheios ao controle do Instituto (ex: falta de energia).</t>
    </r>
  </si>
  <si>
    <r>
      <rPr>
        <b/>
        <sz val="9"/>
        <rFont val="Calibri"/>
        <family val="2"/>
        <scheme val="minor"/>
      </rPr>
      <t>6. AUTORIZAÇÃO DO USO DE IMAGEM</t>
    </r>
    <r>
      <rPr>
        <sz val="9"/>
        <rFont val="Calibri"/>
        <family val="2"/>
        <scheme val="minor"/>
      </rPr>
      <t xml:space="preserve">
6.1 O aluno autoriza a divulgação de seu nome e imagem para fins publicitários e de propaganda a critério exclusivo do Instituto, livre de quaisquer ônus.</t>
    </r>
  </si>
  <si>
    <r>
      <rPr>
        <b/>
        <sz val="9"/>
        <rFont val="Calibri"/>
        <family val="2"/>
        <scheme val="minor"/>
      </rPr>
      <t xml:space="preserve">7. CERTIFICADO REFERENTE AOS CURSOS "A ARTE DO BRINCANTE PARA EDUCADORES" E FORMAÇÃO BRINCANTE ANO II”
</t>
    </r>
    <r>
      <rPr>
        <sz val="9"/>
        <rFont val="Calibri"/>
        <family val="2"/>
        <scheme val="minor"/>
      </rPr>
      <t>7.1 Será emitido ao aluno com frequência mínima de 80% da carga horária total do curso e 50% da carga horária total de cada módulo.
7.2 Faltas justificadas não abonam faltas que excedam 50% da carga horária total de um módulo.
7.3 Os módulos perdidos poderão ser cursados em até 2 anos após a data da inscrição no curso, desde que o curso/módulo componha a grade dos cursos no ano da reposição.
7.4 Os certificados serão entregues no último dia de aula do curso e poderão ser retirados pelos alunos gratuitamente em até 90 dias após o término do curso. Após esse período, será cobrada uma taxa de 15,00 reais pela emissão de um novo certificado.
7.5 Para os demais cursos, o aluno poderá solicitar uma declaração de participação na secretaria do Brincante.</t>
    </r>
  </si>
  <si>
    <r>
      <rPr>
        <b/>
        <sz val="9"/>
        <rFont val="Calibri"/>
        <family val="2"/>
        <scheme val="minor"/>
      </rPr>
      <t>9. CONSIDERAÇÕES FINAIS</t>
    </r>
    <r>
      <rPr>
        <sz val="9"/>
        <rFont val="Calibri"/>
        <family val="2"/>
        <scheme val="minor"/>
      </rPr>
      <t xml:space="preserve">
9.1 O Instituto Brincante não se responsabiliza por objetos de alunos deixados nas suas dependências.
9.2 Não é permitido trazer convidados para assistir às aulas.
9.3 O aluno deve se atentar ao correto preenchimento dos dados da ficha de inscrição sendo de sua inteira responsabilidade a atualização destes quando houver qualquer alteração. Todos os dados fornecidos pelo aluno em seu cadastro serão mantidos em sigilo.</t>
    </r>
  </si>
  <si>
    <t>Ocupação</t>
  </si>
  <si>
    <t>TIPO CURSO</t>
  </si>
  <si>
    <t>DATA INSERÇÃO</t>
  </si>
  <si>
    <t>DIA INSCRIÇÃO</t>
  </si>
  <si>
    <t>MÊS INSCRIÇÃO</t>
  </si>
  <si>
    <t>ANO INSCRIÇÃO</t>
  </si>
  <si>
    <t>DIA STATUS</t>
  </si>
  <si>
    <t>MÊS STATUS</t>
  </si>
  <si>
    <t>ANO STATUS</t>
  </si>
  <si>
    <t>CURSO LIVRE DE FORMAÇÃO</t>
  </si>
  <si>
    <t>CURSO LIVRE PARA CRIANÇAS</t>
  </si>
  <si>
    <t>CURSO LIVRE</t>
  </si>
  <si>
    <t>AULA AVULSA</t>
  </si>
  <si>
    <t>AULA EXPERIMENTAL</t>
  </si>
  <si>
    <t>MENSALIDADE OFICINA</t>
  </si>
  <si>
    <t>MÓDULO AVULSO</t>
  </si>
  <si>
    <t>IDADE DO ALUNO</t>
  </si>
  <si>
    <t>DESCONTO</t>
  </si>
  <si>
    <t>MOTIVO DESCONTO</t>
  </si>
  <si>
    <t>IN LOCO</t>
  </si>
  <si>
    <t>Desconto</t>
  </si>
  <si>
    <t>Motivo desconto</t>
  </si>
  <si>
    <t>CARTÃO DE DÉBITO</t>
  </si>
  <si>
    <t>FORMA DE PAGAMENTO</t>
  </si>
  <si>
    <t>DEPÓSITO</t>
  </si>
  <si>
    <t>CATARSE</t>
  </si>
  <si>
    <t>EDUCADORES (TROCA)</t>
  </si>
  <si>
    <t>DINHEIRO</t>
  </si>
  <si>
    <t>FORMAÇÃO (TROCA)</t>
  </si>
  <si>
    <t>CHEQUE</t>
  </si>
  <si>
    <t>FUNCIONÁRIO</t>
  </si>
  <si>
    <t>PARCEIRO</t>
  </si>
  <si>
    <t>PROFESSOR</t>
  </si>
  <si>
    <t>Tipo inscrição</t>
  </si>
  <si>
    <t>DATA</t>
  </si>
  <si>
    <t xml:space="preserve"> LI E ACEITO</t>
  </si>
  <si>
    <t>MOTIVO STATUS INSCRIÇÃO</t>
  </si>
  <si>
    <t>AGUARDANDO PAGAMENTO</t>
  </si>
  <si>
    <t>ADAPTAÇÃO</t>
  </si>
  <si>
    <t>CANCELADO</t>
  </si>
  <si>
    <t>ESTUDO</t>
  </si>
  <si>
    <t>CURSO ENCERRADO</t>
  </si>
  <si>
    <t>FALTA DE PAGAMENTO</t>
  </si>
  <si>
    <t>DESISTÊNCIA LISTA DE INTERESSE</t>
  </si>
  <si>
    <t>FALTA DE QUORUM</t>
  </si>
  <si>
    <t>LISTA DE INTERESSE</t>
  </si>
  <si>
    <t>PESSOAL</t>
  </si>
  <si>
    <t>REATIVADO</t>
  </si>
  <si>
    <t>SAÚDE</t>
  </si>
  <si>
    <t>REPOSIÇÃO</t>
  </si>
  <si>
    <t>TEMPO</t>
  </si>
  <si>
    <t>TRANSFERÊNCIA</t>
  </si>
  <si>
    <t>TRABALHO</t>
  </si>
  <si>
    <t>DATA DO PAGAMENTO</t>
  </si>
  <si>
    <t>FORMA PAGAMENTO</t>
  </si>
  <si>
    <t>DIA PAGAMENTO</t>
  </si>
  <si>
    <t>MÊS PAGAMENTO</t>
  </si>
  <si>
    <t>ANO PAGAMENTO</t>
  </si>
  <si>
    <r>
      <rPr>
        <b/>
        <sz val="9"/>
        <rFont val="Calibri"/>
        <family val="2"/>
        <scheme val="minor"/>
      </rPr>
      <t xml:space="preserve">1. MENSALIDADES
</t>
    </r>
    <r>
      <rPr>
        <sz val="9"/>
        <rFont val="Calibri"/>
        <family val="2"/>
        <scheme val="minor"/>
      </rPr>
      <t>1.1 As mensalidades vencem nos dias 10 de cada mês e referem-se ao mês em curso.
1.2 O atraso no pagamento da mensalidade implicará no cancelamento do curso. Uma nova inscrição no Instituto Brincante só será possível após quitação do débito em aberto com valor corrigido e à disponibilidade de vagas. A reincidência do cancelamento do curso por falta de pagamento implicará em novo processo de inscrição com pagamento de taxa de matrícula. Lembramos que o aluno inscrito recebe alguns emails informando o status do pagamento antes da confirmação do cancelamento pela área financeira.
1.3 Não está incluso no valor contratado qualquer material solicitado durante o curso.
1.4 Não recebemos mensalidades na recepção do Instituto.
1.5 O não comparecimento do aluno às aulas não o exime do pagamento.</t>
    </r>
  </si>
  <si>
    <r>
      <rPr>
        <b/>
        <sz val="9"/>
        <rFont val="Calibri"/>
        <family val="2"/>
        <scheme val="minor"/>
      </rPr>
      <t>8. AULÃO</t>
    </r>
    <r>
      <rPr>
        <sz val="9"/>
        <rFont val="Calibri"/>
        <family val="2"/>
        <scheme val="minor"/>
      </rPr>
      <t xml:space="preserve">
8.1 A cada bimestre, o Instituto Brincante promoverá o “Aulão”: um encontro das turmas do dia da semana escolhido, no horário da aula do curso que se inscreveu.</t>
    </r>
  </si>
  <si>
    <t>A CULTURA DO CORPO E O CORPO NA CULTURA</t>
  </si>
  <si>
    <t>ROSANE ALMEIDA E CONVIDADOS</t>
  </si>
  <si>
    <t>NA RIMA: OFICINA DE POESIA POPULAR BRASILEIRA  | SEGUNDA-FEIRA  | 19H30 ÀS 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</si>
</sst>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$&quot;\ #,##0"/>
    <numFmt numFmtId="165" formatCode="&quot;R$ &quot;#,##0.00"/>
    <numFmt numFmtId="166" formatCode="dd/mm/yy;@"/>
    <numFmt numFmtId="167" formatCode="&quot;R$&quot;\ #,##0.00"/>
  </numFmts>
  <fonts count="1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6" tint="0.79998168889431442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theme="4" tint="0.7999816888943144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indexed="3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gray0625">
        <fgColor theme="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3" tint="0.59996337778862885"/>
      </left>
      <right style="medium">
        <color theme="3" tint="0.59996337778862885"/>
      </right>
      <top style="medium">
        <color theme="3" tint="0.59996337778862885"/>
      </top>
      <bottom style="medium">
        <color theme="3" tint="0.59996337778862885"/>
      </bottom>
      <diagonal/>
    </border>
    <border>
      <left style="medium">
        <color theme="4" tint="0.39991454817346722"/>
      </left>
      <right/>
      <top style="medium">
        <color theme="4" tint="0.39991454817346722"/>
      </top>
      <bottom/>
      <diagonal/>
    </border>
    <border>
      <left/>
      <right/>
      <top style="medium">
        <color theme="4" tint="0.39991454817346722"/>
      </top>
      <bottom/>
      <diagonal/>
    </border>
    <border>
      <left/>
      <right style="medium">
        <color theme="4" tint="0.39991454817346722"/>
      </right>
      <top style="medium">
        <color theme="4" tint="0.39991454817346722"/>
      </top>
      <bottom/>
      <diagonal/>
    </border>
    <border>
      <left style="medium">
        <color theme="4" tint="0.39991454817346722"/>
      </left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1454817346722"/>
      </bottom>
      <diagonal/>
    </border>
    <border>
      <left/>
      <right style="medium">
        <color theme="4" tint="0.39991454817346722"/>
      </right>
      <top/>
      <bottom style="medium">
        <color theme="4" tint="0.39991454817346722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Border="1" applyAlignment="1"/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5" fillId="0" borderId="10" xfId="0" applyFont="1" applyFill="1" applyBorder="1"/>
    <xf numFmtId="0" fontId="0" fillId="0" borderId="0" xfId="0" applyAlignment="1">
      <alignment horizontal="left"/>
    </xf>
    <xf numFmtId="0" fontId="2" fillId="0" borderId="5" xfId="0" applyFont="1" applyFill="1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top"/>
      <protection locked="0"/>
    </xf>
    <xf numFmtId="1" fontId="3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/>
    <xf numFmtId="0" fontId="5" fillId="0" borderId="0" xfId="0" applyFont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164" fontId="1" fillId="0" borderId="0" xfId="0" applyNumberFormat="1" applyFont="1" applyBorder="1" applyAlignment="1" applyProtection="1">
      <alignment vertical="center"/>
    </xf>
    <xf numFmtId="0" fontId="5" fillId="0" borderId="14" xfId="0" applyFont="1" applyFill="1" applyBorder="1"/>
    <xf numFmtId="0" fontId="5" fillId="0" borderId="15" xfId="0" applyFont="1" applyFill="1" applyBorder="1"/>
    <xf numFmtId="0" fontId="5" fillId="0" borderId="16" xfId="0" applyFont="1" applyFill="1" applyBorder="1"/>
    <xf numFmtId="0" fontId="5" fillId="0" borderId="16" xfId="0" applyFont="1" applyFill="1" applyBorder="1" applyAlignment="1">
      <alignment horizontal="center"/>
    </xf>
    <xf numFmtId="20" fontId="5" fillId="0" borderId="16" xfId="0" applyNumberFormat="1" applyFont="1" applyFill="1" applyBorder="1" applyAlignment="1">
      <alignment horizontal="center"/>
    </xf>
    <xf numFmtId="20" fontId="5" fillId="0" borderId="17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4" borderId="0" xfId="0" applyFont="1" applyFill="1" applyBorder="1" applyAlignment="1">
      <alignment horizontal="left" wrapText="1"/>
    </xf>
    <xf numFmtId="0" fontId="9" fillId="5" borderId="0" xfId="0" applyFont="1" applyFill="1" applyBorder="1" applyAlignment="1">
      <alignment horizontal="left"/>
    </xf>
    <xf numFmtId="0" fontId="9" fillId="6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1" fontId="8" fillId="2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1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9" fillId="6" borderId="0" xfId="0" applyFont="1" applyFill="1" applyBorder="1" applyAlignment="1">
      <alignment horizontal="right"/>
    </xf>
    <xf numFmtId="0" fontId="9" fillId="6" borderId="0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right" wrapText="1"/>
    </xf>
    <xf numFmtId="0" fontId="5" fillId="0" borderId="18" xfId="0" applyFont="1" applyFill="1" applyBorder="1"/>
    <xf numFmtId="166" fontId="5" fillId="0" borderId="18" xfId="0" applyNumberFormat="1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1" fontId="5" fillId="0" borderId="18" xfId="0" applyNumberFormat="1" applyFont="1" applyFill="1" applyBorder="1"/>
    <xf numFmtId="0" fontId="5" fillId="0" borderId="18" xfId="0" applyFont="1" applyFill="1" applyBorder="1" applyAlignment="1">
      <alignment horizontal="left"/>
    </xf>
    <xf numFmtId="0" fontId="5" fillId="8" borderId="18" xfId="0" applyFont="1" applyFill="1" applyBorder="1" applyAlignment="1">
      <alignment horizontal="center"/>
    </xf>
    <xf numFmtId="4" fontId="5" fillId="0" borderId="18" xfId="0" applyNumberFormat="1" applyFont="1" applyFill="1" applyBorder="1"/>
    <xf numFmtId="0" fontId="5" fillId="0" borderId="18" xfId="0" applyNumberFormat="1" applyFont="1" applyFill="1" applyBorder="1" applyAlignment="1">
      <alignment horizontal="center"/>
    </xf>
    <xf numFmtId="0" fontId="5" fillId="0" borderId="18" xfId="0" applyFont="1" applyFill="1" applyBorder="1" applyAlignment="1">
      <alignment horizontal="right"/>
    </xf>
    <xf numFmtId="2" fontId="5" fillId="0" borderId="18" xfId="0" applyNumberFormat="1" applyFont="1" applyFill="1" applyBorder="1" applyAlignment="1">
      <alignment horizontal="center"/>
    </xf>
    <xf numFmtId="0" fontId="8" fillId="9" borderId="0" xfId="0" applyFont="1" applyFill="1" applyBorder="1" applyAlignment="1">
      <alignment horizontal="center" wrapText="1"/>
    </xf>
    <xf numFmtId="0" fontId="9" fillId="6" borderId="0" xfId="0" applyFont="1" applyFill="1" applyBorder="1" applyAlignment="1"/>
    <xf numFmtId="0" fontId="5" fillId="0" borderId="18" xfId="0" applyFont="1" applyFill="1" applyBorder="1" applyAlignment="1"/>
    <xf numFmtId="0" fontId="5" fillId="8" borderId="18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19" xfId="0" applyFont="1" applyFill="1" applyBorder="1"/>
    <xf numFmtId="9" fontId="5" fillId="0" borderId="19" xfId="0" applyNumberFormat="1" applyFont="1" applyFill="1" applyBorder="1"/>
    <xf numFmtId="0" fontId="5" fillId="0" borderId="19" xfId="0" applyFont="1" applyFill="1" applyBorder="1" applyAlignment="1">
      <alignment horizontal="center"/>
    </xf>
    <xf numFmtId="9" fontId="5" fillId="0" borderId="19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3" borderId="20" xfId="0" applyFont="1" applyFill="1" applyBorder="1" applyAlignment="1" applyProtection="1">
      <alignment horizontal="center" vertical="top"/>
      <protection locked="0"/>
    </xf>
    <xf numFmtId="0" fontId="3" fillId="0" borderId="21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protection locked="0"/>
    </xf>
    <xf numFmtId="166" fontId="5" fillId="8" borderId="18" xfId="0" applyNumberFormat="1" applyFont="1" applyFill="1" applyBorder="1" applyAlignment="1">
      <alignment horizontal="center"/>
    </xf>
    <xf numFmtId="0" fontId="9" fillId="7" borderId="0" xfId="0" applyFont="1" applyFill="1" applyBorder="1" applyAlignment="1"/>
    <xf numFmtId="0" fontId="5" fillId="8" borderId="18" xfId="0" applyFont="1" applyFill="1" applyBorder="1" applyAlignment="1"/>
    <xf numFmtId="9" fontId="5" fillId="0" borderId="18" xfId="0" applyNumberFormat="1" applyFont="1" applyFill="1" applyBorder="1" applyAlignment="1">
      <alignment horizontal="center"/>
    </xf>
    <xf numFmtId="9" fontId="9" fillId="6" borderId="0" xfId="0" applyNumberFormat="1" applyFont="1" applyFill="1" applyBorder="1" applyAlignment="1">
      <alignment horizontal="center"/>
    </xf>
    <xf numFmtId="9" fontId="3" fillId="0" borderId="0" xfId="0" applyNumberFormat="1" applyFont="1"/>
    <xf numFmtId="0" fontId="2" fillId="0" borderId="1" xfId="0" applyFont="1" applyFill="1" applyBorder="1" applyAlignment="1" applyProtection="1">
      <alignment horizontal="center" vertical="top"/>
    </xf>
    <xf numFmtId="0" fontId="11" fillId="0" borderId="0" xfId="0" applyFont="1" applyBorder="1" applyAlignment="1" applyProtection="1">
      <alignment horizontal="left" wrapText="1"/>
      <protection hidden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14" fontId="3" fillId="0" borderId="4" xfId="0" applyNumberFormat="1" applyFont="1" applyFill="1" applyBorder="1" applyAlignment="1" applyProtection="1">
      <alignment horizontal="left" vertical="center"/>
      <protection locked="0"/>
    </xf>
    <xf numFmtId="14" fontId="3" fillId="0" borderId="5" xfId="0" applyNumberFormat="1" applyFont="1" applyFill="1" applyBorder="1" applyAlignment="1" applyProtection="1">
      <alignment horizontal="left" vertical="center"/>
      <protection locked="0"/>
    </xf>
    <xf numFmtId="14" fontId="3" fillId="0" borderId="6" xfId="0" applyNumberFormat="1" applyFont="1" applyFill="1" applyBorder="1" applyAlignment="1" applyProtection="1">
      <alignment horizontal="left" vertical="center"/>
      <protection locked="0"/>
    </xf>
    <xf numFmtId="166" fontId="3" fillId="3" borderId="24" xfId="0" applyNumberFormat="1" applyFont="1" applyFill="1" applyBorder="1" applyAlignment="1" applyProtection="1">
      <alignment horizontal="center" vertical="center"/>
      <protection locked="0"/>
    </xf>
    <xf numFmtId="166" fontId="3" fillId="3" borderId="25" xfId="0" applyNumberFormat="1" applyFont="1" applyFill="1" applyBorder="1" applyAlignment="1" applyProtection="1">
      <alignment horizontal="center" vertical="center"/>
      <protection locked="0"/>
    </xf>
    <xf numFmtId="166" fontId="3" fillId="3" borderId="26" xfId="0" applyNumberFormat="1" applyFont="1" applyFill="1" applyBorder="1" applyAlignment="1" applyProtection="1">
      <alignment horizontal="center" vertical="center"/>
      <protection locked="0"/>
    </xf>
    <xf numFmtId="167" fontId="3" fillId="0" borderId="4" xfId="0" applyNumberFormat="1" applyFont="1" applyBorder="1" applyAlignment="1" applyProtection="1">
      <alignment horizontal="center" vertical="center"/>
    </xf>
    <xf numFmtId="167" fontId="3" fillId="0" borderId="5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9" fontId="3" fillId="0" borderId="4" xfId="0" applyNumberFormat="1" applyFont="1" applyBorder="1" applyAlignment="1" applyProtection="1">
      <alignment horizontal="center" vertical="center"/>
    </xf>
    <xf numFmtId="9" fontId="3" fillId="0" borderId="5" xfId="0" applyNumberFormat="1" applyFont="1" applyBorder="1" applyAlignment="1" applyProtection="1">
      <alignment horizontal="center" vertical="center"/>
    </xf>
    <xf numFmtId="9" fontId="3" fillId="0" borderId="6" xfId="0" applyNumberFormat="1" applyFont="1" applyBorder="1" applyAlignment="1" applyProtection="1">
      <alignment horizontal="center" vertical="center"/>
    </xf>
    <xf numFmtId="165" fontId="3" fillId="0" borderId="4" xfId="0" applyNumberFormat="1" applyFont="1" applyBorder="1" applyAlignment="1" applyProtection="1">
      <alignment horizontal="left" vertical="center"/>
      <protection locked="0"/>
    </xf>
    <xf numFmtId="165" fontId="3" fillId="0" borderId="5" xfId="0" applyNumberFormat="1" applyFont="1" applyBorder="1" applyAlignment="1" applyProtection="1">
      <alignment horizontal="left" vertical="center"/>
      <protection locked="0"/>
    </xf>
    <xf numFmtId="165" fontId="3" fillId="0" borderId="6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154876</xdr:colOff>
      <xdr:row>6</xdr:row>
      <xdr:rowOff>58293</xdr:rowOff>
    </xdr:from>
    <xdr:to>
      <xdr:col>11</xdr:col>
      <xdr:colOff>114396</xdr:colOff>
      <xdr:row>6</xdr:row>
      <xdr:rowOff>183309</xdr:rowOff>
    </xdr:to>
    <xdr:sp macro="" textlink="">
      <xdr:nvSpPr>
        <xdr:cNvPr id="5" name="Retângulo 4"/>
        <xdr:cNvSpPr/>
      </xdr:nvSpPr>
      <xdr:spPr>
        <a:xfrm>
          <a:off x="1697926" y="1096518"/>
          <a:ext cx="130970" cy="125016"/>
        </a:xfrm>
        <a:prstGeom prst="rec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tIns="90000" bIns="90000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13</xdr:col>
      <xdr:colOff>17954</xdr:colOff>
      <xdr:row>6</xdr:row>
      <xdr:rowOff>52340</xdr:rowOff>
    </xdr:from>
    <xdr:to>
      <xdr:col>13</xdr:col>
      <xdr:colOff>147731</xdr:colOff>
      <xdr:row>6</xdr:row>
      <xdr:rowOff>189262</xdr:rowOff>
    </xdr:to>
    <xdr:sp macro="" textlink="">
      <xdr:nvSpPr>
        <xdr:cNvPr id="6" name="Retângulo 5"/>
        <xdr:cNvSpPr/>
      </xdr:nvSpPr>
      <xdr:spPr>
        <a:xfrm>
          <a:off x="2075354" y="1090565"/>
          <a:ext cx="129777" cy="136922"/>
        </a:xfrm>
        <a:prstGeom prst="rec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tIns="90000" bIns="90000" rtlCol="0" anchor="ctr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0</xdr:col>
      <xdr:colOff>187917</xdr:colOff>
      <xdr:row>0</xdr:row>
      <xdr:rowOff>4036</xdr:rowOff>
    </xdr:from>
    <xdr:to>
      <xdr:col>9</xdr:col>
      <xdr:colOff>121242</xdr:colOff>
      <xdr:row>1</xdr:row>
      <xdr:rowOff>146911</xdr:rowOff>
    </xdr:to>
    <xdr:pic>
      <xdr:nvPicPr>
        <xdr:cNvPr id="14" name="ec540487-e3de-4272-9595-d0d114542815" descr="cid:E4BFA30E-BA1E-4199-8393-0452D09533FB@spo.virtua.com.br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917" y="4036"/>
          <a:ext cx="1507372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/>
      </a:spPr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AX56"/>
  <sheetViews>
    <sheetView showGridLines="0" tabSelected="1" zoomScaleNormal="100" workbookViewId="0">
      <selection activeCell="C22" sqref="C22"/>
    </sheetView>
  </sheetViews>
  <sheetFormatPr defaultColWidth="3.28515625" defaultRowHeight="15" x14ac:dyDescent="0.25"/>
  <cols>
    <col min="1" max="1" width="3.28515625" style="74"/>
    <col min="2" max="38" width="2.5703125" style="74" customWidth="1"/>
    <col min="39" max="42" width="2.7109375" style="74" customWidth="1"/>
    <col min="43" max="16384" width="3.28515625" style="74"/>
  </cols>
  <sheetData>
    <row r="1" spans="1:50" s="7" customFormat="1" ht="18.75" customHeight="1" x14ac:dyDescent="0.2">
      <c r="A1" s="6"/>
      <c r="B1" s="109"/>
      <c r="C1" s="6"/>
      <c r="D1" s="6"/>
      <c r="E1" s="6"/>
      <c r="F1" s="6"/>
      <c r="G1" s="6"/>
      <c r="H1" s="6"/>
      <c r="I1" s="6"/>
      <c r="J1" s="62"/>
      <c r="K1" s="6"/>
      <c r="L1" s="6"/>
      <c r="M1" s="6"/>
      <c r="N1" s="6"/>
      <c r="O1" s="6"/>
      <c r="P1" s="62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H1" s="6"/>
      <c r="AI1" s="6"/>
      <c r="AJ1" s="6"/>
      <c r="AK1" s="6"/>
      <c r="AL1" s="6"/>
      <c r="AM1" s="6"/>
      <c r="AN1" s="6"/>
      <c r="AO1" s="6"/>
      <c r="AP1" s="6"/>
    </row>
    <row r="2" spans="1:50" s="69" customFormat="1" ht="13.5" customHeight="1" x14ac:dyDescent="0.25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68" t="s">
        <v>77</v>
      </c>
      <c r="AM2" s="38"/>
    </row>
    <row r="3" spans="1:50" s="70" customFormat="1" ht="13.5" customHeight="1" x14ac:dyDescent="0.25">
      <c r="B3" s="137" t="s">
        <v>140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9"/>
    </row>
    <row r="4" spans="1:50" s="71" customFormat="1" ht="11.25" customHeight="1" x14ac:dyDescent="0.25">
      <c r="B4" s="19" t="s">
        <v>14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3"/>
    </row>
    <row r="5" spans="1:50" s="26" customFormat="1" ht="18" customHeight="1" x14ac:dyDescent="0.25">
      <c r="B5" s="141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3"/>
    </row>
    <row r="6" spans="1:50" s="17" customFormat="1" ht="11.25" customHeight="1" x14ac:dyDescent="0.25">
      <c r="B6" s="28" t="s">
        <v>15</v>
      </c>
      <c r="C6" s="29"/>
      <c r="D6" s="29"/>
      <c r="E6" s="29"/>
      <c r="F6" s="29"/>
      <c r="G6" s="29"/>
      <c r="H6" s="29"/>
      <c r="I6" s="30"/>
      <c r="J6" s="28" t="s">
        <v>1</v>
      </c>
      <c r="K6" s="29"/>
      <c r="L6" s="29"/>
      <c r="M6" s="29"/>
      <c r="N6" s="29"/>
      <c r="O6" s="30"/>
      <c r="P6" s="28" t="s">
        <v>76</v>
      </c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30"/>
    </row>
    <row r="7" spans="1:50" s="18" customFormat="1" ht="18" customHeight="1" x14ac:dyDescent="0.25">
      <c r="B7" s="144"/>
      <c r="C7" s="145"/>
      <c r="D7" s="145"/>
      <c r="E7" s="145"/>
      <c r="F7" s="145"/>
      <c r="G7" s="145"/>
      <c r="H7" s="145"/>
      <c r="I7" s="146"/>
      <c r="J7" s="31"/>
      <c r="K7" s="32" t="s">
        <v>2</v>
      </c>
      <c r="L7" s="34"/>
      <c r="M7" s="32" t="s">
        <v>3</v>
      </c>
      <c r="N7" s="35"/>
      <c r="O7" s="33"/>
      <c r="P7" s="134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6"/>
    </row>
    <row r="8" spans="1:50" s="17" customFormat="1" ht="11.25" customHeight="1" x14ac:dyDescent="0.25">
      <c r="B8" s="28" t="s">
        <v>16</v>
      </c>
      <c r="C8" s="29"/>
      <c r="D8" s="29"/>
      <c r="E8" s="29"/>
      <c r="F8" s="29"/>
      <c r="G8" s="29"/>
      <c r="H8" s="29"/>
      <c r="I8" s="29"/>
      <c r="J8" s="28" t="s">
        <v>17</v>
      </c>
      <c r="K8" s="29"/>
      <c r="L8" s="29"/>
      <c r="M8" s="29"/>
      <c r="N8" s="29"/>
      <c r="O8" s="29"/>
      <c r="P8" s="29"/>
      <c r="Q8" s="29"/>
      <c r="R8" s="28" t="s">
        <v>30</v>
      </c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30"/>
      <c r="AX8" s="74"/>
    </row>
    <row r="9" spans="1:50" s="26" customFormat="1" ht="18" customHeight="1" x14ac:dyDescent="0.25">
      <c r="B9" s="134"/>
      <c r="C9" s="135"/>
      <c r="D9" s="135"/>
      <c r="E9" s="135"/>
      <c r="F9" s="135"/>
      <c r="G9" s="135"/>
      <c r="H9" s="135"/>
      <c r="I9" s="136"/>
      <c r="J9" s="134"/>
      <c r="K9" s="135"/>
      <c r="L9" s="135"/>
      <c r="M9" s="135"/>
      <c r="N9" s="135"/>
      <c r="O9" s="135"/>
      <c r="P9" s="135"/>
      <c r="Q9" s="135"/>
      <c r="R9" s="126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8"/>
    </row>
    <row r="10" spans="1:50" s="17" customFormat="1" ht="11.25" customHeight="1" x14ac:dyDescent="0.25">
      <c r="B10" s="28" t="s">
        <v>153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30"/>
      <c r="N10" s="28" t="s">
        <v>23</v>
      </c>
      <c r="O10" s="29"/>
      <c r="P10" s="29"/>
      <c r="Q10" s="29"/>
      <c r="R10" s="29"/>
      <c r="S10" s="29"/>
      <c r="T10" s="29"/>
      <c r="U10" s="30"/>
      <c r="V10" s="28" t="s">
        <v>24</v>
      </c>
      <c r="W10" s="29"/>
      <c r="X10" s="29"/>
      <c r="Y10" s="29"/>
      <c r="Z10" s="29"/>
      <c r="AA10" s="29"/>
      <c r="AB10" s="29"/>
      <c r="AC10" s="30"/>
      <c r="AD10" s="28" t="s">
        <v>25</v>
      </c>
      <c r="AE10" s="29"/>
      <c r="AF10" s="29"/>
      <c r="AG10" s="29"/>
      <c r="AH10" s="29"/>
      <c r="AI10" s="29"/>
      <c r="AJ10" s="29"/>
      <c r="AK10" s="29"/>
      <c r="AL10" s="30"/>
    </row>
    <row r="11" spans="1:50" s="26" customFormat="1" ht="18" customHeight="1" x14ac:dyDescent="0.25">
      <c r="B11" s="134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6"/>
      <c r="N11" s="126"/>
      <c r="O11" s="127"/>
      <c r="P11" s="127"/>
      <c r="Q11" s="127"/>
      <c r="R11" s="127"/>
      <c r="S11" s="127"/>
      <c r="T11" s="127"/>
      <c r="U11" s="128"/>
      <c r="V11" s="126"/>
      <c r="W11" s="127"/>
      <c r="X11" s="127"/>
      <c r="Y11" s="127"/>
      <c r="Z11" s="127"/>
      <c r="AA11" s="127"/>
      <c r="AB11" s="127"/>
      <c r="AC11" s="128"/>
      <c r="AD11" s="126"/>
      <c r="AE11" s="127"/>
      <c r="AF11" s="127"/>
      <c r="AG11" s="127"/>
      <c r="AH11" s="127"/>
      <c r="AI11" s="127"/>
      <c r="AJ11" s="127"/>
      <c r="AK11" s="127"/>
      <c r="AL11" s="128"/>
    </row>
    <row r="12" spans="1:50" s="17" customFormat="1" ht="11.25" customHeight="1" x14ac:dyDescent="0.25">
      <c r="B12" s="28" t="s">
        <v>18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8" t="s">
        <v>26</v>
      </c>
      <c r="AD12" s="29"/>
      <c r="AE12" s="29"/>
      <c r="AF12" s="30"/>
      <c r="AG12" s="28" t="s">
        <v>27</v>
      </c>
      <c r="AH12" s="29"/>
      <c r="AI12" s="29"/>
      <c r="AJ12" s="29"/>
      <c r="AK12" s="29"/>
      <c r="AL12" s="30"/>
    </row>
    <row r="13" spans="1:50" s="26" customFormat="1" ht="18" customHeight="1" x14ac:dyDescent="0.25">
      <c r="B13" s="126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8"/>
      <c r="AC13" s="126"/>
      <c r="AD13" s="127"/>
      <c r="AE13" s="127"/>
      <c r="AF13" s="128"/>
      <c r="AG13" s="126"/>
      <c r="AH13" s="127"/>
      <c r="AI13" s="127"/>
      <c r="AJ13" s="127"/>
      <c r="AK13" s="127"/>
      <c r="AL13" s="128"/>
    </row>
    <row r="14" spans="1:50" s="17" customFormat="1" ht="11.25" customHeight="1" x14ac:dyDescent="0.25">
      <c r="B14" s="28" t="s">
        <v>19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30"/>
      <c r="N14" s="28" t="s">
        <v>21</v>
      </c>
      <c r="O14" s="29"/>
      <c r="P14" s="29"/>
      <c r="Q14" s="29"/>
      <c r="R14" s="29"/>
      <c r="S14" s="30"/>
      <c r="T14" s="28" t="s">
        <v>20</v>
      </c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8" t="s">
        <v>28</v>
      </c>
      <c r="AK14" s="29"/>
      <c r="AL14" s="30"/>
    </row>
    <row r="15" spans="1:50" s="26" customFormat="1" ht="18" customHeight="1" x14ac:dyDescent="0.25">
      <c r="B15" s="126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8"/>
      <c r="N15" s="126"/>
      <c r="O15" s="127"/>
      <c r="P15" s="127"/>
      <c r="Q15" s="127"/>
      <c r="R15" s="127"/>
      <c r="S15" s="128"/>
      <c r="T15" s="126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8"/>
      <c r="AJ15" s="126"/>
      <c r="AK15" s="127"/>
      <c r="AL15" s="128"/>
    </row>
    <row r="16" spans="1:50" s="7" customFormat="1" ht="13.5" customHeight="1" x14ac:dyDescent="0.2">
      <c r="B16" s="132" t="str">
        <f>IFERROR(VLOOKUP(B17,CURSOS!A3:B25,2,0)," ")</f>
        <v>CURSO LIVRE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3"/>
    </row>
    <row r="17" spans="2:38" s="7" customFormat="1" ht="25.5" customHeight="1" x14ac:dyDescent="0.2">
      <c r="B17" s="129" t="s">
        <v>215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1"/>
    </row>
    <row r="18" spans="2:38" s="70" customFormat="1" ht="13.5" customHeight="1" x14ac:dyDescent="0.25">
      <c r="B18" s="121" t="s">
        <v>81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3"/>
    </row>
    <row r="19" spans="2:38" s="2" customFormat="1" ht="6.75" customHeight="1" x14ac:dyDescent="0.2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2:38" s="16" customFormat="1" ht="12.75" x14ac:dyDescent="0.25">
      <c r="B20" s="11"/>
      <c r="C20" s="11" t="s">
        <v>80</v>
      </c>
      <c r="D20" s="11"/>
      <c r="E20" s="11"/>
      <c r="F20" s="11"/>
      <c r="G20" s="11"/>
      <c r="H20" s="11"/>
      <c r="I20" s="11"/>
      <c r="J20" s="8"/>
      <c r="K20" s="11"/>
      <c r="L20" s="11"/>
      <c r="M20" s="11"/>
      <c r="N20" s="11"/>
      <c r="O20" s="11"/>
      <c r="P20" s="8"/>
      <c r="Q20" s="11"/>
      <c r="R20" s="11"/>
      <c r="S20" s="11"/>
      <c r="T20" s="11"/>
      <c r="U20" s="15"/>
      <c r="W20" s="11"/>
      <c r="X20" s="11"/>
      <c r="Y20" s="11"/>
      <c r="Z20" s="11"/>
      <c r="AA20" s="11"/>
      <c r="AB20" s="8"/>
      <c r="AC20" s="11"/>
      <c r="AD20" s="11"/>
      <c r="AE20" s="11"/>
      <c r="AF20" s="11"/>
      <c r="AG20" s="8"/>
      <c r="AH20" s="11"/>
      <c r="AI20" s="11"/>
      <c r="AJ20" s="11"/>
      <c r="AK20" s="11"/>
    </row>
    <row r="21" spans="2:38" s="16" customFormat="1" ht="6" customHeight="1" thickBot="1" x14ac:dyDescent="0.3">
      <c r="B21" s="11"/>
      <c r="C21" s="11"/>
      <c r="D21" s="11"/>
      <c r="E21" s="11"/>
      <c r="F21" s="11"/>
      <c r="G21" s="11"/>
      <c r="H21" s="11"/>
      <c r="I21" s="11"/>
      <c r="J21" s="8"/>
      <c r="K21" s="11"/>
      <c r="L21" s="11"/>
      <c r="M21" s="11"/>
      <c r="N21" s="11"/>
      <c r="O21" s="11"/>
      <c r="P21" s="8"/>
      <c r="Q21" s="11"/>
      <c r="R21" s="11"/>
      <c r="S21" s="11"/>
      <c r="T21" s="11"/>
      <c r="U21" s="15"/>
      <c r="W21" s="11"/>
      <c r="X21" s="11"/>
      <c r="Y21" s="11"/>
      <c r="Z21" s="11"/>
      <c r="AA21" s="11"/>
      <c r="AB21" s="8"/>
      <c r="AC21" s="11"/>
      <c r="AD21" s="11"/>
      <c r="AE21" s="11"/>
      <c r="AF21" s="11"/>
      <c r="AG21" s="8"/>
      <c r="AH21" s="11"/>
      <c r="AI21" s="11"/>
      <c r="AJ21" s="11"/>
      <c r="AK21" s="11"/>
    </row>
    <row r="22" spans="2:38" s="11" customFormat="1" ht="14.25" thickTop="1" thickBot="1" x14ac:dyDescent="0.3">
      <c r="B22" s="8"/>
      <c r="C22" s="23"/>
      <c r="D22" s="9" t="s">
        <v>4</v>
      </c>
      <c r="E22" s="9"/>
      <c r="F22" s="9"/>
      <c r="G22" s="9"/>
      <c r="H22" s="9"/>
      <c r="I22" s="9"/>
      <c r="J22" s="10"/>
      <c r="K22" s="3"/>
      <c r="L22" s="124"/>
      <c r="M22" s="124"/>
      <c r="N22" s="124"/>
      <c r="O22" s="124"/>
      <c r="P22" s="3"/>
      <c r="Q22" s="125"/>
      <c r="R22" s="125"/>
      <c r="S22" s="125"/>
      <c r="U22" s="23"/>
      <c r="V22" s="9" t="s">
        <v>7</v>
      </c>
      <c r="W22" s="9"/>
      <c r="X22" s="9"/>
      <c r="Y22" s="9"/>
      <c r="Z22" s="9"/>
      <c r="AA22" s="10"/>
      <c r="AB22" s="3"/>
      <c r="AC22" s="12"/>
      <c r="AD22" s="12"/>
      <c r="AE22" s="12"/>
      <c r="AF22" s="12"/>
      <c r="AG22" s="3"/>
      <c r="AH22" s="13"/>
      <c r="AI22" s="13"/>
      <c r="AJ22" s="13"/>
    </row>
    <row r="23" spans="2:38" s="11" customFormat="1" ht="14.25" thickTop="1" thickBot="1" x14ac:dyDescent="0.3">
      <c r="B23" s="8"/>
      <c r="C23" s="23"/>
      <c r="D23" s="9" t="s">
        <v>5</v>
      </c>
      <c r="E23" s="9"/>
      <c r="F23" s="9"/>
      <c r="G23" s="9"/>
      <c r="H23" s="9"/>
      <c r="I23" s="9"/>
      <c r="J23" s="10"/>
      <c r="K23" s="3"/>
      <c r="L23" s="12"/>
      <c r="M23" s="12"/>
      <c r="N23" s="12"/>
      <c r="O23" s="12"/>
      <c r="P23" s="3"/>
      <c r="Q23" s="13"/>
      <c r="R23" s="13"/>
      <c r="S23" s="13"/>
      <c r="T23" s="8"/>
      <c r="U23" s="23"/>
      <c r="V23" s="9" t="s">
        <v>12</v>
      </c>
      <c r="W23" s="9"/>
      <c r="X23" s="9"/>
      <c r="Y23" s="9"/>
      <c r="Z23" s="9"/>
      <c r="AA23" s="10"/>
      <c r="AB23" s="3"/>
      <c r="AC23" s="12"/>
      <c r="AD23" s="12"/>
      <c r="AE23" s="12"/>
      <c r="AF23" s="12"/>
      <c r="AG23" s="3"/>
      <c r="AH23" s="13"/>
      <c r="AI23" s="13"/>
      <c r="AJ23" s="13"/>
    </row>
    <row r="24" spans="2:38" s="60" customFormat="1" ht="14.25" thickTop="1" thickBot="1" x14ac:dyDescent="0.3">
      <c r="C24" s="23"/>
      <c r="D24" s="9" t="s">
        <v>56</v>
      </c>
      <c r="E24" s="9"/>
      <c r="F24" s="9"/>
      <c r="G24" s="9"/>
      <c r="H24" s="9"/>
      <c r="I24" s="9"/>
      <c r="J24" s="10"/>
      <c r="K24" s="3"/>
      <c r="L24" s="124"/>
      <c r="M24" s="124"/>
      <c r="N24" s="124"/>
      <c r="O24" s="124"/>
      <c r="P24" s="3"/>
      <c r="Q24" s="125"/>
      <c r="R24" s="125"/>
      <c r="S24" s="125"/>
      <c r="U24" s="23"/>
      <c r="V24" s="9" t="s">
        <v>8</v>
      </c>
      <c r="W24" s="9"/>
      <c r="X24" s="9"/>
      <c r="Y24" s="9"/>
      <c r="Z24" s="9"/>
      <c r="AA24" s="9"/>
      <c r="AB24" s="3"/>
      <c r="AC24" s="12"/>
      <c r="AD24" s="12"/>
      <c r="AE24" s="12"/>
      <c r="AF24" s="12"/>
      <c r="AG24" s="3"/>
      <c r="AH24" s="13"/>
      <c r="AI24" s="13"/>
      <c r="AJ24" s="13"/>
    </row>
    <row r="25" spans="2:38" s="60" customFormat="1" ht="14.25" customHeight="1" thickTop="1" thickBot="1" x14ac:dyDescent="0.3">
      <c r="C25" s="23"/>
      <c r="D25" s="9" t="s">
        <v>57</v>
      </c>
      <c r="E25" s="9"/>
      <c r="F25" s="9"/>
      <c r="G25" s="9"/>
      <c r="H25" s="9"/>
      <c r="I25" s="9"/>
      <c r="J25" s="10"/>
      <c r="K25" s="3"/>
      <c r="L25" s="124"/>
      <c r="M25" s="124"/>
      <c r="N25" s="124"/>
      <c r="O25" s="124"/>
      <c r="P25" s="3"/>
      <c r="Q25" s="125"/>
      <c r="R25" s="125"/>
      <c r="S25" s="125"/>
      <c r="U25" s="116"/>
      <c r="V25" s="9" t="s">
        <v>6</v>
      </c>
      <c r="W25" s="9"/>
      <c r="X25" s="9"/>
      <c r="Y25" s="9"/>
      <c r="Z25" s="9"/>
      <c r="AA25" s="9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</row>
    <row r="26" spans="2:38" s="60" customFormat="1" ht="6.75" customHeight="1" thickTop="1" x14ac:dyDescent="0.25">
      <c r="C26" s="9"/>
      <c r="D26" s="9"/>
      <c r="E26" s="9"/>
      <c r="F26" s="9"/>
      <c r="G26" s="9"/>
      <c r="H26" s="9"/>
      <c r="I26" s="9"/>
      <c r="J26" s="10"/>
      <c r="K26" s="3"/>
      <c r="P26" s="3"/>
      <c r="Q26" s="61"/>
      <c r="R26" s="61"/>
      <c r="S26" s="61"/>
      <c r="U26" s="9"/>
      <c r="V26" s="9"/>
      <c r="W26" s="9"/>
      <c r="X26" s="9"/>
      <c r="Y26" s="9"/>
      <c r="Z26" s="9"/>
      <c r="AA26" s="9"/>
      <c r="AB26" s="14"/>
      <c r="AC26" s="14"/>
      <c r="AD26" s="14"/>
      <c r="AE26" s="14"/>
      <c r="AF26" s="14"/>
      <c r="AG26" s="14"/>
      <c r="AH26" s="14"/>
      <c r="AI26" s="14"/>
      <c r="AJ26" s="14"/>
    </row>
    <row r="27" spans="2:38" s="16" customFormat="1" ht="12.75" x14ac:dyDescent="0.25">
      <c r="B27" s="11"/>
      <c r="C27" s="11" t="s">
        <v>9</v>
      </c>
      <c r="D27" s="11"/>
      <c r="E27" s="11"/>
      <c r="F27" s="11"/>
      <c r="G27" s="11"/>
      <c r="H27" s="11"/>
      <c r="I27" s="11"/>
      <c r="J27" s="8"/>
      <c r="K27" s="11"/>
      <c r="L27" s="11"/>
      <c r="M27" s="11"/>
      <c r="N27" s="11"/>
      <c r="O27" s="11"/>
      <c r="P27" s="8"/>
      <c r="Q27" s="11"/>
      <c r="R27" s="11"/>
      <c r="S27" s="11"/>
      <c r="T27" s="11"/>
      <c r="U27" s="15"/>
      <c r="W27" s="11"/>
      <c r="X27" s="11"/>
      <c r="Y27" s="11"/>
      <c r="Z27" s="11"/>
      <c r="AA27" s="11"/>
      <c r="AB27" s="8"/>
      <c r="AC27" s="11"/>
      <c r="AD27" s="11"/>
      <c r="AE27" s="11"/>
      <c r="AF27" s="11"/>
      <c r="AG27" s="8"/>
      <c r="AH27" s="11"/>
      <c r="AI27" s="11"/>
      <c r="AJ27" s="11"/>
      <c r="AK27" s="11"/>
    </row>
    <row r="28" spans="2:38" s="16" customFormat="1" ht="6" customHeight="1" thickBot="1" x14ac:dyDescent="0.3">
      <c r="B28" s="11"/>
      <c r="C28" s="11"/>
      <c r="D28" s="11"/>
      <c r="E28" s="11"/>
      <c r="F28" s="11"/>
      <c r="G28" s="11"/>
      <c r="H28" s="11"/>
      <c r="I28" s="11"/>
      <c r="J28" s="8"/>
      <c r="K28" s="11"/>
      <c r="L28" s="11"/>
      <c r="M28" s="11"/>
      <c r="N28" s="11"/>
      <c r="O28" s="11"/>
      <c r="P28" s="8"/>
      <c r="Q28" s="11"/>
      <c r="R28" s="11"/>
      <c r="S28" s="11"/>
      <c r="T28" s="11"/>
      <c r="U28" s="15"/>
      <c r="W28" s="11"/>
      <c r="X28" s="11"/>
      <c r="Y28" s="11"/>
      <c r="Z28" s="11"/>
      <c r="AA28" s="11"/>
      <c r="AB28" s="8"/>
      <c r="AC28" s="11"/>
      <c r="AD28" s="11"/>
      <c r="AE28" s="11"/>
      <c r="AF28" s="11"/>
      <c r="AG28" s="8"/>
      <c r="AH28" s="11"/>
      <c r="AI28" s="11"/>
      <c r="AJ28" s="11"/>
      <c r="AK28" s="11"/>
    </row>
    <row r="29" spans="2:38" s="60" customFormat="1" ht="14.25" customHeight="1" thickTop="1" thickBot="1" x14ac:dyDescent="0.3">
      <c r="C29" s="23"/>
      <c r="D29" s="9" t="s">
        <v>11</v>
      </c>
      <c r="G29" s="116"/>
      <c r="H29" s="9" t="s">
        <v>10</v>
      </c>
      <c r="I29" s="9"/>
      <c r="J29" s="9"/>
      <c r="K29" s="9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</row>
    <row r="30" spans="2:38" s="60" customFormat="1" ht="6" customHeight="1" thickTop="1" x14ac:dyDescent="0.25">
      <c r="C30" s="9"/>
      <c r="D30" s="9"/>
      <c r="E30" s="9"/>
      <c r="F30" s="9"/>
      <c r="G30" s="9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9"/>
      <c r="Z30" s="9"/>
      <c r="AE30" s="13"/>
      <c r="AF30" s="13"/>
      <c r="AG30" s="13"/>
      <c r="AI30" s="9"/>
      <c r="AJ30" s="9"/>
    </row>
    <row r="31" spans="2:38" s="16" customFormat="1" ht="12.75" x14ac:dyDescent="0.25">
      <c r="B31" s="11"/>
      <c r="C31" s="11" t="s">
        <v>141</v>
      </c>
      <c r="D31" s="11"/>
      <c r="E31" s="11"/>
      <c r="F31" s="11"/>
      <c r="G31" s="11"/>
      <c r="H31" s="11"/>
      <c r="I31" s="11"/>
      <c r="J31" s="8"/>
      <c r="K31" s="11"/>
      <c r="L31" s="11"/>
      <c r="M31" s="11"/>
      <c r="N31" s="11"/>
      <c r="O31" s="11"/>
      <c r="P31" s="8"/>
      <c r="Q31" s="11"/>
      <c r="R31" s="11"/>
      <c r="S31" s="11"/>
      <c r="T31" s="11"/>
      <c r="U31" s="15"/>
      <c r="W31" s="11"/>
      <c r="X31" s="11"/>
      <c r="Y31" s="11"/>
      <c r="Z31" s="11"/>
      <c r="AA31" s="11"/>
      <c r="AB31" s="8"/>
      <c r="AC31" s="11"/>
      <c r="AD31" s="11"/>
      <c r="AE31" s="11"/>
      <c r="AF31" s="11"/>
      <c r="AG31" s="8"/>
      <c r="AH31" s="11"/>
      <c r="AI31" s="11"/>
      <c r="AJ31" s="11"/>
      <c r="AK31" s="11"/>
    </row>
    <row r="32" spans="2:38" s="16" customFormat="1" ht="6" customHeight="1" thickBot="1" x14ac:dyDescent="0.3">
      <c r="B32" s="11"/>
      <c r="C32" s="11"/>
      <c r="D32" s="11"/>
      <c r="E32" s="11"/>
      <c r="F32" s="11"/>
      <c r="G32" s="11"/>
      <c r="H32" s="11"/>
      <c r="I32" s="11"/>
      <c r="J32" s="8"/>
      <c r="K32" s="11"/>
      <c r="L32" s="11"/>
      <c r="M32" s="11"/>
      <c r="N32" s="11"/>
      <c r="O32" s="11"/>
      <c r="P32" s="8"/>
      <c r="Q32" s="11"/>
      <c r="R32" s="11"/>
      <c r="S32" s="11"/>
      <c r="T32" s="11"/>
      <c r="U32" s="15"/>
      <c r="W32" s="11"/>
      <c r="X32" s="11"/>
      <c r="Y32" s="11"/>
      <c r="Z32" s="11"/>
      <c r="AA32" s="11"/>
      <c r="AB32" s="8"/>
      <c r="AC32" s="11"/>
      <c r="AD32" s="11"/>
      <c r="AE32" s="11"/>
      <c r="AF32" s="11"/>
      <c r="AG32" s="8"/>
      <c r="AH32" s="11"/>
      <c r="AI32" s="11"/>
      <c r="AJ32" s="11"/>
      <c r="AK32" s="11"/>
    </row>
    <row r="33" spans="1:39" s="60" customFormat="1" ht="14.25" customHeight="1" thickTop="1" thickBot="1" x14ac:dyDescent="0.3">
      <c r="C33" s="23"/>
      <c r="D33" s="9" t="s">
        <v>11</v>
      </c>
      <c r="G33" s="116"/>
      <c r="H33" s="9" t="s">
        <v>10</v>
      </c>
      <c r="I33" s="9"/>
      <c r="J33" s="9"/>
      <c r="K33" s="9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</row>
    <row r="34" spans="1:39" s="40" customFormat="1" ht="6" customHeight="1" thickTop="1" x14ac:dyDescent="0.25">
      <c r="C34" s="41"/>
      <c r="D34" s="41"/>
      <c r="E34" s="41"/>
      <c r="F34" s="41"/>
      <c r="G34" s="41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1"/>
      <c r="Z34" s="41"/>
      <c r="AE34" s="43"/>
      <c r="AF34" s="43"/>
      <c r="AG34" s="43"/>
      <c r="AI34" s="41"/>
      <c r="AJ34" s="41"/>
    </row>
    <row r="35" spans="1:39" s="75" customFormat="1" ht="13.5" customHeight="1" x14ac:dyDescent="0.25">
      <c r="B35" s="118" t="s">
        <v>79</v>
      </c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20"/>
    </row>
    <row r="36" spans="1:39" s="63" customFormat="1" ht="11.25" customHeight="1" x14ac:dyDescent="0.25">
      <c r="B36" s="64" t="s">
        <v>31</v>
      </c>
      <c r="C36" s="65"/>
      <c r="D36" s="65"/>
      <c r="E36" s="65"/>
      <c r="F36" s="65"/>
      <c r="G36" s="64" t="s">
        <v>29</v>
      </c>
      <c r="H36" s="65"/>
      <c r="I36" s="65"/>
      <c r="J36" s="65"/>
      <c r="K36" s="65"/>
      <c r="L36" s="65"/>
      <c r="M36" s="65"/>
      <c r="N36" s="64" t="s">
        <v>186</v>
      </c>
      <c r="O36" s="65"/>
      <c r="P36" s="65"/>
      <c r="Q36" s="65"/>
      <c r="R36" s="65"/>
      <c r="S36" s="65"/>
      <c r="T36" s="65"/>
      <c r="U36" s="65"/>
      <c r="V36" s="64" t="s">
        <v>173</v>
      </c>
      <c r="W36" s="65"/>
      <c r="X36" s="65"/>
      <c r="Y36" s="65"/>
      <c r="Z36" s="64" t="s">
        <v>174</v>
      </c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6"/>
    </row>
    <row r="37" spans="1:39" s="67" customFormat="1" ht="18" customHeight="1" x14ac:dyDescent="0.25">
      <c r="B37" s="150"/>
      <c r="C37" s="151"/>
      <c r="D37" s="151"/>
      <c r="E37" s="151"/>
      <c r="F37" s="151"/>
      <c r="G37" s="152"/>
      <c r="H37" s="153"/>
      <c r="I37" s="153"/>
      <c r="J37" s="153"/>
      <c r="K37" s="153"/>
      <c r="L37" s="153"/>
      <c r="M37" s="154"/>
      <c r="N37" s="152"/>
      <c r="O37" s="153"/>
      <c r="P37" s="153"/>
      <c r="Q37" s="153"/>
      <c r="R37" s="153"/>
      <c r="S37" s="153"/>
      <c r="T37" s="153"/>
      <c r="U37" s="154"/>
      <c r="V37" s="155"/>
      <c r="W37" s="156"/>
      <c r="X37" s="156"/>
      <c r="Y37" s="157"/>
      <c r="Z37" s="152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4"/>
    </row>
    <row r="38" spans="1:39" s="63" customFormat="1" ht="11.25" customHeight="1" x14ac:dyDescent="0.25">
      <c r="B38" s="64" t="s">
        <v>22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6"/>
    </row>
    <row r="39" spans="1:39" s="67" customFormat="1" ht="18" customHeight="1" x14ac:dyDescent="0.25">
      <c r="B39" s="158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60"/>
    </row>
    <row r="40" spans="1:39" s="40" customFormat="1" ht="6" customHeight="1" x14ac:dyDescent="0.25">
      <c r="C40" s="41"/>
      <c r="D40" s="41"/>
      <c r="E40" s="41"/>
      <c r="F40" s="41"/>
      <c r="G40" s="41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1"/>
      <c r="Z40" s="41"/>
      <c r="AE40" s="43"/>
      <c r="AF40" s="43"/>
      <c r="AG40" s="43"/>
      <c r="AI40" s="41"/>
      <c r="AJ40" s="41"/>
    </row>
    <row r="41" spans="1:39" s="1" customFormat="1" ht="13.5" customHeight="1" x14ac:dyDescent="0.2">
      <c r="B41" s="140" t="s">
        <v>0</v>
      </c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60"/>
    </row>
    <row r="42" spans="1:39" s="11" customFormat="1" ht="26.25" customHeight="1" x14ac:dyDescent="0.2">
      <c r="A42" s="77"/>
      <c r="B42" s="117" t="s">
        <v>142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</row>
    <row r="43" spans="1:39" s="60" customFormat="1" ht="41.25" customHeight="1" x14ac:dyDescent="0.2">
      <c r="A43" s="78"/>
      <c r="B43" s="117" t="s">
        <v>78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</row>
    <row r="44" spans="1:39" s="60" customFormat="1" ht="45.75" customHeight="1" x14ac:dyDescent="0.2">
      <c r="A44" s="78"/>
      <c r="B44" s="117" t="s">
        <v>145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</row>
    <row r="45" spans="1:39" s="60" customFormat="1" ht="127.5" customHeight="1" x14ac:dyDescent="0.2">
      <c r="A45" s="78"/>
      <c r="B45" s="117" t="s">
        <v>211</v>
      </c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</row>
    <row r="46" spans="1:39" s="60" customFormat="1" ht="127.5" customHeight="1" x14ac:dyDescent="0.2">
      <c r="A46" s="78"/>
      <c r="B46" s="117" t="s">
        <v>146</v>
      </c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</row>
    <row r="47" spans="1:39" s="60" customFormat="1" ht="92.25" customHeight="1" x14ac:dyDescent="0.2">
      <c r="A47" s="78"/>
      <c r="B47" s="117" t="s">
        <v>147</v>
      </c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</row>
    <row r="48" spans="1:39" s="60" customFormat="1" ht="66.75" customHeight="1" x14ac:dyDescent="0.2">
      <c r="A48" s="78"/>
      <c r="B48" s="117" t="s">
        <v>148</v>
      </c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</row>
    <row r="49" spans="1:39" s="60" customFormat="1" ht="42.75" customHeight="1" x14ac:dyDescent="0.2">
      <c r="A49" s="78"/>
      <c r="B49" s="117" t="s">
        <v>149</v>
      </c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</row>
    <row r="50" spans="1:39" s="60" customFormat="1" ht="42" customHeight="1" x14ac:dyDescent="0.2">
      <c r="A50" s="78"/>
      <c r="B50" s="117" t="s">
        <v>150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</row>
    <row r="51" spans="1:39" s="60" customFormat="1" ht="126" customHeight="1" x14ac:dyDescent="0.2">
      <c r="A51" s="78"/>
      <c r="B51" s="117" t="s">
        <v>151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</row>
    <row r="52" spans="1:39" s="60" customFormat="1" ht="41.25" customHeight="1" x14ac:dyDescent="0.2">
      <c r="A52" s="78"/>
      <c r="B52" s="117" t="s">
        <v>212</v>
      </c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</row>
    <row r="53" spans="1:39" s="60" customFormat="1" ht="78" customHeight="1" x14ac:dyDescent="0.2">
      <c r="A53" s="78"/>
      <c r="B53" s="117" t="s">
        <v>152</v>
      </c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</row>
    <row r="54" spans="1:39" s="11" customFormat="1" ht="15.75" thickBot="1" x14ac:dyDescent="0.3">
      <c r="B54" s="60"/>
      <c r="C54" s="9"/>
      <c r="D54" s="9"/>
      <c r="E54" s="9"/>
      <c r="F54" s="9"/>
      <c r="G54" s="9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9"/>
      <c r="Z54" s="9"/>
      <c r="AA54" s="60"/>
      <c r="AB54" s="60"/>
      <c r="AC54" s="60"/>
      <c r="AD54" s="60"/>
      <c r="AE54" s="13"/>
      <c r="AF54" s="74"/>
      <c r="AG54" s="13"/>
      <c r="AH54" s="60"/>
      <c r="AI54" s="9"/>
      <c r="AJ54" s="9"/>
      <c r="AK54" s="60"/>
      <c r="AL54" s="60"/>
      <c r="AM54" s="60"/>
    </row>
    <row r="55" spans="1:39" s="6" customFormat="1" ht="12.75" customHeight="1" thickBot="1" x14ac:dyDescent="0.3">
      <c r="A55" s="76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76"/>
      <c r="Z55" s="76"/>
      <c r="AA55" s="76"/>
      <c r="AB55" s="76"/>
      <c r="AC55" s="76"/>
      <c r="AD55" s="76"/>
      <c r="AF55" s="74"/>
      <c r="AG55" s="106" t="s">
        <v>187</v>
      </c>
      <c r="AH55" s="107"/>
      <c r="AI55" s="107"/>
      <c r="AJ55" s="107"/>
      <c r="AK55" s="107"/>
      <c r="AL55" s="108"/>
    </row>
    <row r="56" spans="1:39" s="6" customFormat="1" ht="15" customHeight="1" thickBot="1" x14ac:dyDescent="0.3">
      <c r="A56" s="74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76"/>
      <c r="Z56" s="105"/>
      <c r="AA56" s="39" t="s">
        <v>188</v>
      </c>
      <c r="AB56" s="39"/>
      <c r="AC56" s="39"/>
      <c r="AD56" s="39"/>
      <c r="AF56" s="74"/>
      <c r="AG56" s="147"/>
      <c r="AH56" s="148"/>
      <c r="AI56" s="148"/>
      <c r="AJ56" s="148"/>
      <c r="AK56" s="148"/>
      <c r="AL56" s="149"/>
    </row>
  </sheetData>
  <sheetProtection password="EF16" sheet="1" objects="1" scenarios="1" selectLockedCells="1"/>
  <mergeCells count="51">
    <mergeCell ref="AG56:AL56"/>
    <mergeCell ref="B37:F37"/>
    <mergeCell ref="G37:M37"/>
    <mergeCell ref="N37:U37"/>
    <mergeCell ref="V37:Y37"/>
    <mergeCell ref="Z37:AL37"/>
    <mergeCell ref="B50:AM50"/>
    <mergeCell ref="B45:AM45"/>
    <mergeCell ref="B44:AM44"/>
    <mergeCell ref="B52:AM52"/>
    <mergeCell ref="B53:AM53"/>
    <mergeCell ref="B51:AM51"/>
    <mergeCell ref="B39:AL39"/>
    <mergeCell ref="B46:AM46"/>
    <mergeCell ref="B47:AM47"/>
    <mergeCell ref="B48:AM48"/>
    <mergeCell ref="B3:AL3"/>
    <mergeCell ref="L33:AK33"/>
    <mergeCell ref="B42:AM42"/>
    <mergeCell ref="B41:AL41"/>
    <mergeCell ref="B43:AM43"/>
    <mergeCell ref="Q24:S24"/>
    <mergeCell ref="L25:O25"/>
    <mergeCell ref="Q25:S25"/>
    <mergeCell ref="AB25:AK25"/>
    <mergeCell ref="L29:AK29"/>
    <mergeCell ref="B5:AL5"/>
    <mergeCell ref="B7:I7"/>
    <mergeCell ref="R9:AL9"/>
    <mergeCell ref="N11:U11"/>
    <mergeCell ref="V11:AC11"/>
    <mergeCell ref="AD11:AL11"/>
    <mergeCell ref="P7:AL7"/>
    <mergeCell ref="B9:I9"/>
    <mergeCell ref="J9:Q9"/>
    <mergeCell ref="B11:M11"/>
    <mergeCell ref="AG13:AL13"/>
    <mergeCell ref="AC13:AF13"/>
    <mergeCell ref="B13:AB13"/>
    <mergeCell ref="B15:M15"/>
    <mergeCell ref="N15:S15"/>
    <mergeCell ref="T15:AI15"/>
    <mergeCell ref="AJ15:AL15"/>
    <mergeCell ref="B17:AL17"/>
    <mergeCell ref="B16:AL16"/>
    <mergeCell ref="B49:AM49"/>
    <mergeCell ref="B35:AL35"/>
    <mergeCell ref="B18:AL18"/>
    <mergeCell ref="L22:O22"/>
    <mergeCell ref="Q22:S22"/>
    <mergeCell ref="L24:O24"/>
  </mergeCells>
  <dataValidations count="5">
    <dataValidation type="list" allowBlank="1" showInputMessage="1" showErrorMessage="1" sqref="B17:AL17">
      <formula1>CURSOS2018</formula1>
    </dataValidation>
    <dataValidation type="list" allowBlank="1" showInputMessage="1" showErrorMessage="1" sqref="Z37:AL37">
      <formula1>MOTIVODESCONTO</formula1>
    </dataValidation>
    <dataValidation type="list" allowBlank="1" showInputMessage="1" showErrorMessage="1" sqref="V37:Y37">
      <formula1>DESCONTO</formula1>
    </dataValidation>
    <dataValidation type="list" allowBlank="1" showInputMessage="1" showErrorMessage="1" sqref="G37:M37">
      <formula1>FORMAPAGAMENTO</formula1>
    </dataValidation>
    <dataValidation type="list" allowBlank="1" showInputMessage="1" showErrorMessage="1" sqref="N37:U37">
      <formula1>TIPOINSCRIÇÃO</formula1>
    </dataValidation>
  </dataValidations>
  <printOptions horizontalCentered="1"/>
  <pageMargins left="0" right="0" top="0.19685039370078741" bottom="0.19685039370078741" header="0.31496062992125984" footer="0.31496062992125984"/>
  <pageSetup orientation="portrait" horizontalDpi="4294967294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/>
  <dimension ref="A1:BD15"/>
  <sheetViews>
    <sheetView showGridLines="0" workbookViewId="0">
      <selection activeCell="A2" sqref="A2"/>
    </sheetView>
  </sheetViews>
  <sheetFormatPr defaultRowHeight="12.75" outlineLevelCol="1" x14ac:dyDescent="0.2"/>
  <cols>
    <col min="1" max="1" width="38.42578125" style="5" customWidth="1"/>
    <col min="2" max="2" width="22" style="5" bestFit="1" customWidth="1"/>
    <col min="3" max="3" width="9" style="5" customWidth="1"/>
    <col min="4" max="4" width="12.5703125" style="5" hidden="1" customWidth="1" outlineLevel="1"/>
    <col min="5" max="5" width="7.7109375" style="5" hidden="1" customWidth="1" outlineLevel="1"/>
    <col min="6" max="7" width="12" style="5" hidden="1" customWidth="1" outlineLevel="1"/>
    <col min="8" max="12" width="9.140625" style="5" hidden="1" customWidth="1" outlineLevel="1"/>
    <col min="13" max="13" width="24.7109375" style="5" hidden="1" customWidth="1" outlineLevel="1"/>
    <col min="14" max="14" width="9" style="5" hidden="1" customWidth="1" outlineLevel="1"/>
    <col min="15" max="15" width="21.140625" style="24" hidden="1" customWidth="1" outlineLevel="1"/>
    <col min="16" max="19" width="9.140625" style="5" hidden="1" customWidth="1" outlineLevel="1"/>
    <col min="20" max="20" width="16.5703125" style="5" customWidth="1" collapsed="1"/>
    <col min="21" max="21" width="57.42578125" style="36" customWidth="1"/>
    <col min="22" max="22" width="12.5703125" style="5" bestFit="1" customWidth="1"/>
    <col min="23" max="23" width="15.28515625" style="5" customWidth="1"/>
    <col min="24" max="24" width="16.7109375" style="5" bestFit="1" customWidth="1"/>
    <col min="25" max="25" width="31.5703125" style="5" customWidth="1"/>
    <col min="26" max="26" width="16.7109375" style="5" bestFit="1" customWidth="1"/>
    <col min="27" max="27" width="18.28515625" style="5" customWidth="1"/>
    <col min="28" max="28" width="16.7109375" style="115" bestFit="1" customWidth="1"/>
    <col min="29" max="29" width="16.7109375" style="5" bestFit="1" customWidth="1"/>
    <col min="30" max="30" width="15.140625" style="5" customWidth="1"/>
    <col min="31" max="31" width="12.28515625" style="5" customWidth="1"/>
    <col min="32" max="32" width="22.7109375" style="5" customWidth="1"/>
    <col min="33" max="34" width="15.140625" style="5" customWidth="1"/>
    <col min="35" max="35" width="26.42578125" style="7" customWidth="1"/>
    <col min="36" max="36" width="15.140625" style="5" customWidth="1"/>
    <col min="37" max="42" width="15.140625" style="5" hidden="1" customWidth="1" outlineLevel="1"/>
    <col min="43" max="44" width="9.140625" style="27" hidden="1" customWidth="1" outlineLevel="1"/>
    <col min="45" max="46" width="9.140625" style="25" hidden="1" customWidth="1" outlineLevel="1"/>
    <col min="47" max="54" width="9.140625" style="27" hidden="1" customWidth="1" outlineLevel="1"/>
    <col min="55" max="55" width="0" style="27" hidden="1" customWidth="1" outlineLevel="1"/>
    <col min="56" max="56" width="9.140625" style="27" collapsed="1"/>
    <col min="57" max="16384" width="9.140625" style="27"/>
  </cols>
  <sheetData>
    <row r="1" spans="1:55" s="25" customFormat="1" ht="37.5" customHeight="1" x14ac:dyDescent="0.2">
      <c r="A1" s="58" t="s">
        <v>65</v>
      </c>
      <c r="B1" s="58" t="s">
        <v>63</v>
      </c>
      <c r="C1" s="95" t="s">
        <v>169</v>
      </c>
      <c r="D1" s="79" t="s">
        <v>70</v>
      </c>
      <c r="E1" s="79" t="s">
        <v>39</v>
      </c>
      <c r="F1" s="58" t="s">
        <v>16</v>
      </c>
      <c r="G1" s="58" t="s">
        <v>17</v>
      </c>
      <c r="H1" s="58" t="s">
        <v>69</v>
      </c>
      <c r="I1" s="58" t="s">
        <v>40</v>
      </c>
      <c r="J1" s="58" t="s">
        <v>41</v>
      </c>
      <c r="K1" s="58" t="s">
        <v>42</v>
      </c>
      <c r="L1" s="58" t="s">
        <v>43</v>
      </c>
      <c r="M1" s="58" t="s">
        <v>44</v>
      </c>
      <c r="N1" s="79" t="s">
        <v>45</v>
      </c>
      <c r="O1" s="58" t="s">
        <v>46</v>
      </c>
      <c r="P1" s="59" t="s">
        <v>47</v>
      </c>
      <c r="Q1" s="58" t="s">
        <v>21</v>
      </c>
      <c r="R1" s="58" t="s">
        <v>48</v>
      </c>
      <c r="S1" s="79" t="s">
        <v>49</v>
      </c>
      <c r="T1" s="80" t="s">
        <v>66</v>
      </c>
      <c r="U1" s="56" t="s">
        <v>13</v>
      </c>
      <c r="V1" s="80" t="s">
        <v>154</v>
      </c>
      <c r="W1" s="80" t="s">
        <v>71</v>
      </c>
      <c r="X1" s="80" t="s">
        <v>72</v>
      </c>
      <c r="Y1" s="56" t="s">
        <v>73</v>
      </c>
      <c r="Z1" s="81" t="s">
        <v>50</v>
      </c>
      <c r="AA1" s="96" t="s">
        <v>207</v>
      </c>
      <c r="AB1" s="114" t="s">
        <v>170</v>
      </c>
      <c r="AC1" s="57" t="s">
        <v>171</v>
      </c>
      <c r="AD1" s="82" t="s">
        <v>206</v>
      </c>
      <c r="AE1" s="82" t="s">
        <v>75</v>
      </c>
      <c r="AF1" s="57" t="s">
        <v>64</v>
      </c>
      <c r="AG1" s="57" t="s">
        <v>74</v>
      </c>
      <c r="AH1" s="82" t="s">
        <v>68</v>
      </c>
      <c r="AI1" s="111" t="s">
        <v>51</v>
      </c>
      <c r="AJ1" s="83" t="s">
        <v>155</v>
      </c>
      <c r="AK1" s="55" t="s">
        <v>52</v>
      </c>
      <c r="AL1" s="55" t="s">
        <v>53</v>
      </c>
      <c r="AM1" s="55" t="s">
        <v>54</v>
      </c>
      <c r="AN1" s="55" t="s">
        <v>55</v>
      </c>
      <c r="AO1" s="55" t="s">
        <v>58</v>
      </c>
      <c r="AP1" s="55" t="s">
        <v>59</v>
      </c>
      <c r="AQ1" s="55" t="s">
        <v>60</v>
      </c>
      <c r="AR1" s="55" t="s">
        <v>61</v>
      </c>
      <c r="AS1" s="55" t="s">
        <v>62</v>
      </c>
      <c r="AT1" s="55" t="s">
        <v>82</v>
      </c>
      <c r="AU1" s="84" t="s">
        <v>156</v>
      </c>
      <c r="AV1" s="84" t="s">
        <v>157</v>
      </c>
      <c r="AW1" s="84" t="s">
        <v>158</v>
      </c>
      <c r="AX1" s="84" t="s">
        <v>208</v>
      </c>
      <c r="AY1" s="84" t="s">
        <v>209</v>
      </c>
      <c r="AZ1" s="84" t="s">
        <v>210</v>
      </c>
      <c r="BA1" s="84" t="s">
        <v>159</v>
      </c>
      <c r="BB1" s="84" t="s">
        <v>160</v>
      </c>
      <c r="BC1" s="84" t="s">
        <v>161</v>
      </c>
    </row>
    <row r="2" spans="1:55" s="37" customFormat="1" ht="19.5" customHeight="1" x14ac:dyDescent="0.2">
      <c r="A2" s="85" t="str">
        <f>UPPER(FICHA!$B$5)</f>
        <v/>
      </c>
      <c r="B2" s="85" t="str">
        <f>UPPER(FICHA!$P$7)</f>
        <v/>
      </c>
      <c r="C2" s="94">
        <f t="shared" ref="C2" ca="1" si="0">((YEAR(NOW())-YEAR(D2))*12+MONTH(NOW())-MONTH(D2))/12</f>
        <v>117.83333333333333</v>
      </c>
      <c r="D2" s="86">
        <f>FICHA!$B$7</f>
        <v>0</v>
      </c>
      <c r="E2" s="87">
        <f>IF(FICHA!$L$7&lt;&gt;"","F",IF(FICHA!$N$7&lt;&gt;"","M",0))</f>
        <v>0</v>
      </c>
      <c r="F2" s="85">
        <f>FICHA!$B$9</f>
        <v>0</v>
      </c>
      <c r="G2" s="85">
        <f>FICHA!$J$9</f>
        <v>0</v>
      </c>
      <c r="H2" s="85">
        <f>FICHA!$R$9</f>
        <v>0</v>
      </c>
      <c r="I2" s="85">
        <f>FICHA!$B$11</f>
        <v>0</v>
      </c>
      <c r="J2" s="85">
        <f>FICHA!$N$11</f>
        <v>0</v>
      </c>
      <c r="K2" s="85">
        <f>FICHA!$V$11</f>
        <v>0</v>
      </c>
      <c r="L2" s="85">
        <f>FICHA!$AD$11</f>
        <v>0</v>
      </c>
      <c r="M2" s="85" t="str">
        <f>UPPER(FICHA!$B$13)</f>
        <v/>
      </c>
      <c r="N2" s="85">
        <f>FICHA!$AC$13</f>
        <v>0</v>
      </c>
      <c r="O2" s="85" t="str">
        <f>UPPER(FICHA!$AG$13)</f>
        <v/>
      </c>
      <c r="P2" s="88" t="str">
        <f>UPPER(FICHA!$B$15)</f>
        <v/>
      </c>
      <c r="Q2" s="85">
        <f>FICHA!$N$15</f>
        <v>0</v>
      </c>
      <c r="R2" s="85" t="str">
        <f>UPPER(FICHA!$T$15)</f>
        <v/>
      </c>
      <c r="S2" s="87" t="str">
        <f>UPPER(FICHA!$AJ$15)</f>
        <v/>
      </c>
      <c r="T2" s="86">
        <f>FICHA!$AG$56</f>
        <v>0</v>
      </c>
      <c r="U2" s="89" t="str">
        <f>FICHA!$B$17</f>
        <v>NA RIMA: OFICINA DE POESIA POPULAR BRASILEIRA  | SEGUNDA-FEIRA  | 19H30 ÀS 22H</v>
      </c>
      <c r="V2" s="87" t="str">
        <f>FICHA!$B$16</f>
        <v>CURSO LIVRE</v>
      </c>
      <c r="W2" s="90" t="s">
        <v>172</v>
      </c>
      <c r="X2" s="87">
        <f>FICHA!$N$37</f>
        <v>0</v>
      </c>
      <c r="Y2" s="90"/>
      <c r="Z2" s="91">
        <f>FICHA!$B$37</f>
        <v>0</v>
      </c>
      <c r="AA2" s="97">
        <f>FICHA!$G$37</f>
        <v>0</v>
      </c>
      <c r="AB2" s="113">
        <f>FICHA!$V$37</f>
        <v>0</v>
      </c>
      <c r="AC2" s="98">
        <f>FICHA!$Z$37</f>
        <v>0</v>
      </c>
      <c r="AD2" s="90"/>
      <c r="AE2" s="92">
        <f>FICHA!$AO$39</f>
        <v>0</v>
      </c>
      <c r="AF2" s="90"/>
      <c r="AG2" s="90"/>
      <c r="AH2" s="110"/>
      <c r="AI2" s="112" t="str">
        <f>UPPER(FICHA!$B$39)</f>
        <v/>
      </c>
      <c r="AJ2" s="110"/>
      <c r="AK2" s="85">
        <f>IF(FICHA!$C$22&lt;&gt;"",1,0)</f>
        <v>0</v>
      </c>
      <c r="AL2" s="85">
        <f>IF(FICHA!$C$23&lt;&gt;"",1,0)</f>
        <v>0</v>
      </c>
      <c r="AM2" s="85">
        <f>IF(FICHA!$C$24&lt;&gt;"",1,0)</f>
        <v>0</v>
      </c>
      <c r="AN2" s="85">
        <f>IF(FICHA!$C$25&lt;&gt;"",1,0)</f>
        <v>0</v>
      </c>
      <c r="AO2" s="85">
        <f>IF(FICHA!$U$22&lt;&gt;"",1,0)</f>
        <v>0</v>
      </c>
      <c r="AP2" s="85">
        <f>IF(FICHA!$U$23&lt;&gt;"",1,0)</f>
        <v>0</v>
      </c>
      <c r="AQ2" s="85">
        <f>IF(FICHA!$U$24&lt;&gt;"",1,0)</f>
        <v>0</v>
      </c>
      <c r="AR2" s="85">
        <f>IF(FICHA!$AB$25&lt;&gt;"",FICHA!$AB$25,0)</f>
        <v>0</v>
      </c>
      <c r="AS2" s="89">
        <f>IF(FICHA!$C$29&lt;&gt;"",UPPER(FICHA!$D$29),IF(FICHA!$L$29&lt;&gt;"",UPPER(FICHA!$L$29),0))</f>
        <v>0</v>
      </c>
      <c r="AT2" s="89">
        <f>IF(FICHA!$C$33&lt;&gt;"",UPPER(FICHA!$D$33),IF(FICHA!$L$33&lt;&gt;"",UPPER(FICHA!$L$33),0))</f>
        <v>0</v>
      </c>
      <c r="AU2" s="93">
        <f>DAY(T2)</f>
        <v>0</v>
      </c>
      <c r="AV2" s="93">
        <f>MONTH(T2)</f>
        <v>1</v>
      </c>
      <c r="AW2" s="93">
        <f>YEAR(T2)</f>
        <v>1900</v>
      </c>
      <c r="AX2" s="93">
        <f>DAY(AD2)</f>
        <v>0</v>
      </c>
      <c r="AY2" s="93">
        <f>MONTH(AD2)</f>
        <v>1</v>
      </c>
      <c r="AZ2" s="93">
        <f>YEAR(AD2)</f>
        <v>1900</v>
      </c>
      <c r="BA2" s="93">
        <f>AH2</f>
        <v>0</v>
      </c>
      <c r="BB2" s="93">
        <f>MONTH(AH2)</f>
        <v>1</v>
      </c>
      <c r="BC2" s="93">
        <f>YEAR(AH2)</f>
        <v>1900</v>
      </c>
    </row>
    <row r="3" spans="1:55" x14ac:dyDescent="0.2">
      <c r="R3" s="24"/>
      <c r="S3" s="24"/>
    </row>
    <row r="4" spans="1:55" x14ac:dyDescent="0.2">
      <c r="O4" s="5"/>
    </row>
    <row r="15" spans="1:55" x14ac:dyDescent="0.2">
      <c r="AO15" s="9"/>
      <c r="AP15" s="9"/>
    </row>
  </sheetData>
  <conditionalFormatting sqref="BB1:BB2">
    <cfRule type="cellIs" dxfId="3" priority="4" operator="greaterThan">
      <formula>100</formula>
    </cfRule>
  </conditionalFormatting>
  <conditionalFormatting sqref="C2">
    <cfRule type="cellIs" dxfId="2" priority="3" operator="greaterThan">
      <formula>100</formula>
    </cfRule>
  </conditionalFormatting>
  <conditionalFormatting sqref="C2">
    <cfRule type="cellIs" dxfId="1" priority="2" operator="greaterThan">
      <formula>100</formula>
    </cfRule>
  </conditionalFormatting>
  <conditionalFormatting sqref="C2">
    <cfRule type="cellIs" dxfId="0" priority="1" operator="greaterThan">
      <formula>100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T29"/>
  <sheetViews>
    <sheetView showGridLines="0" topLeftCell="B7" workbookViewId="0">
      <selection activeCell="G17" sqref="G17"/>
    </sheetView>
  </sheetViews>
  <sheetFormatPr defaultRowHeight="12.75" x14ac:dyDescent="0.2"/>
  <cols>
    <col min="1" max="1" width="65.7109375" style="53" bestFit="1" customWidth="1"/>
    <col min="2" max="2" width="15.7109375" style="53" customWidth="1"/>
    <col min="3" max="3" width="39.5703125" style="53" bestFit="1" customWidth="1"/>
    <col min="4" max="4" width="17.140625" style="54" customWidth="1"/>
    <col min="5" max="6" width="11.140625" style="54" customWidth="1"/>
    <col min="7" max="7" width="59.42578125" style="53" bestFit="1" customWidth="1"/>
    <col min="8" max="8" width="15.5703125" style="53" customWidth="1"/>
    <col min="9" max="9" width="9.140625" style="37"/>
    <col min="10" max="10" width="25.140625" style="37" customWidth="1"/>
    <col min="11" max="11" width="9.140625" style="37"/>
    <col min="12" max="12" width="25.140625" style="37" customWidth="1"/>
    <col min="13" max="13" width="9.140625" style="37"/>
    <col min="14" max="14" width="12.140625" style="104" customWidth="1"/>
    <col min="15" max="15" width="9.140625" style="37"/>
    <col min="16" max="16" width="18.85546875" style="37" customWidth="1"/>
    <col min="17" max="17" width="9.140625" style="37"/>
    <col min="18" max="18" width="33" style="37" customWidth="1"/>
    <col min="19" max="19" width="9.140625" style="53"/>
    <col min="20" max="20" width="33" style="37" customWidth="1"/>
    <col min="21" max="16384" width="9.140625" style="53"/>
  </cols>
  <sheetData>
    <row r="1" spans="1:20" s="52" customFormat="1" ht="27" customHeight="1" x14ac:dyDescent="0.2">
      <c r="A1" s="50" t="s">
        <v>32</v>
      </c>
      <c r="B1" s="50" t="s">
        <v>143</v>
      </c>
      <c r="C1" s="50" t="s">
        <v>13</v>
      </c>
      <c r="D1" s="51" t="s">
        <v>33</v>
      </c>
      <c r="E1" s="51" t="s">
        <v>34</v>
      </c>
      <c r="F1" s="51" t="s">
        <v>35</v>
      </c>
      <c r="G1" s="50" t="s">
        <v>36</v>
      </c>
      <c r="H1" s="51" t="s">
        <v>38</v>
      </c>
      <c r="J1" s="50" t="s">
        <v>72</v>
      </c>
      <c r="L1" s="50" t="s">
        <v>176</v>
      </c>
      <c r="N1" s="51" t="s">
        <v>170</v>
      </c>
      <c r="P1" s="50" t="s">
        <v>171</v>
      </c>
      <c r="R1" s="50" t="s">
        <v>64</v>
      </c>
      <c r="T1" s="50" t="s">
        <v>189</v>
      </c>
    </row>
    <row r="2" spans="1:20" s="20" customFormat="1" ht="19.5" customHeight="1" x14ac:dyDescent="0.2">
      <c r="A2" s="45"/>
      <c r="B2" s="46" t="s">
        <v>144</v>
      </c>
      <c r="C2" s="46"/>
      <c r="D2" s="47"/>
      <c r="E2" s="48"/>
      <c r="F2" s="48"/>
      <c r="G2" s="46"/>
      <c r="H2" s="49"/>
      <c r="I2" s="99"/>
      <c r="J2" s="100"/>
      <c r="K2" s="99"/>
      <c r="L2" s="100"/>
      <c r="M2" s="99"/>
      <c r="N2" s="102"/>
      <c r="O2" s="99"/>
      <c r="P2" s="100"/>
      <c r="Q2" s="44"/>
      <c r="R2" s="99"/>
      <c r="T2" s="99"/>
    </row>
    <row r="3" spans="1:20" s="20" customFormat="1" ht="19.5" customHeight="1" x14ac:dyDescent="0.2">
      <c r="A3" s="45" t="str">
        <f>CONCATENATE(C3," | ",D3," | ",E3," ÀS ",F3)</f>
        <v>A ARTE DO BRINCANTE PARA EDUCADORES  | QUARTA-FEIRA  | 18H ÀS 22H</v>
      </c>
      <c r="B3" s="46" t="s">
        <v>162</v>
      </c>
      <c r="C3" s="46" t="s">
        <v>83</v>
      </c>
      <c r="D3" s="47" t="s">
        <v>104</v>
      </c>
      <c r="E3" s="48" t="s">
        <v>126</v>
      </c>
      <c r="F3" s="48" t="s">
        <v>127</v>
      </c>
      <c r="G3" s="46" t="s">
        <v>105</v>
      </c>
      <c r="H3" s="49"/>
      <c r="I3" s="99"/>
      <c r="J3" s="100" t="s">
        <v>165</v>
      </c>
      <c r="K3" s="99"/>
      <c r="L3" s="100" t="s">
        <v>177</v>
      </c>
      <c r="M3" s="99"/>
      <c r="N3" s="103">
        <v>0.05</v>
      </c>
      <c r="O3" s="99"/>
      <c r="P3" s="101" t="s">
        <v>178</v>
      </c>
      <c r="Q3" s="44"/>
      <c r="R3" s="101" t="s">
        <v>190</v>
      </c>
      <c r="T3" s="101" t="s">
        <v>191</v>
      </c>
    </row>
    <row r="4" spans="1:20" s="20" customFormat="1" ht="19.5" customHeight="1" x14ac:dyDescent="0.2">
      <c r="A4" s="45" t="str">
        <f t="shared" ref="A4:A25" si="0">CONCATENATE(C4," | ",D4," | ",E4," ÀS ",F4)</f>
        <v>A ARTE DO BRINCANTE PARA EDUCADORES  | SEXTA 18H ÀS 22H, SÁBADO E DOMINGO 10H ÀS 17H | 10H ÀS 17H</v>
      </c>
      <c r="B4" s="46" t="s">
        <v>162</v>
      </c>
      <c r="C4" s="46" t="s">
        <v>83</v>
      </c>
      <c r="D4" s="47" t="s">
        <v>139</v>
      </c>
      <c r="E4" s="48" t="s">
        <v>128</v>
      </c>
      <c r="F4" s="48" t="s">
        <v>129</v>
      </c>
      <c r="G4" s="46" t="s">
        <v>105</v>
      </c>
      <c r="H4" s="49"/>
      <c r="I4" s="99"/>
      <c r="J4" s="100" t="s">
        <v>166</v>
      </c>
      <c r="K4" s="99"/>
      <c r="L4" s="100" t="s">
        <v>175</v>
      </c>
      <c r="M4" s="99"/>
      <c r="N4" s="103">
        <v>0.1</v>
      </c>
      <c r="O4" s="99"/>
      <c r="P4" s="101" t="s">
        <v>179</v>
      </c>
      <c r="Q4" s="44"/>
      <c r="R4" s="101" t="s">
        <v>192</v>
      </c>
      <c r="T4" s="100" t="s">
        <v>193</v>
      </c>
    </row>
    <row r="5" spans="1:20" s="20" customFormat="1" ht="19.5" customHeight="1" x14ac:dyDescent="0.2">
      <c r="A5" s="45" t="str">
        <f t="shared" si="0"/>
        <v>BRINCANTINHO CULTURA DA INFÂNCIA  | QUARTA-FEIRA  | 14H30 ÀS 16H</v>
      </c>
      <c r="B5" s="46" t="s">
        <v>162</v>
      </c>
      <c r="C5" s="46" t="s">
        <v>85</v>
      </c>
      <c r="D5" s="47" t="s">
        <v>104</v>
      </c>
      <c r="E5" s="48" t="s">
        <v>67</v>
      </c>
      <c r="F5" s="48" t="s">
        <v>130</v>
      </c>
      <c r="G5" s="46" t="s">
        <v>106</v>
      </c>
      <c r="H5" s="49" t="str">
        <f t="shared" ref="H5:H15" si="1">CONCATENATE(E5," ÀS ",F5)</f>
        <v>14H30 ÀS 16H</v>
      </c>
      <c r="I5" s="99"/>
      <c r="J5" s="100" t="s">
        <v>167</v>
      </c>
      <c r="K5" s="99"/>
      <c r="L5" s="100" t="s">
        <v>180</v>
      </c>
      <c r="M5" s="99"/>
      <c r="N5" s="103">
        <v>0.15</v>
      </c>
      <c r="O5" s="99"/>
      <c r="P5" s="100" t="s">
        <v>181</v>
      </c>
      <c r="Q5" s="44"/>
      <c r="R5" s="101" t="s">
        <v>194</v>
      </c>
      <c r="T5" s="101" t="s">
        <v>195</v>
      </c>
    </row>
    <row r="6" spans="1:20" s="20" customFormat="1" ht="19.5" customHeight="1" x14ac:dyDescent="0.2">
      <c r="A6" s="45" t="str">
        <f t="shared" si="0"/>
        <v>BRINCANTINHO CULTURA DA INFÂNCIA  | QUINTA-FEIRA  | 9H30 ÀS 11H</v>
      </c>
      <c r="B6" s="46" t="s">
        <v>163</v>
      </c>
      <c r="C6" s="46" t="s">
        <v>85</v>
      </c>
      <c r="D6" s="47" t="s">
        <v>107</v>
      </c>
      <c r="E6" s="48" t="s">
        <v>131</v>
      </c>
      <c r="F6" s="48" t="s">
        <v>132</v>
      </c>
      <c r="G6" s="46" t="s">
        <v>106</v>
      </c>
      <c r="H6" s="49" t="str">
        <f t="shared" si="1"/>
        <v>9H30 ÀS 11H</v>
      </c>
      <c r="I6" s="99"/>
      <c r="J6" s="100" t="s">
        <v>168</v>
      </c>
      <c r="K6" s="99"/>
      <c r="L6" s="100" t="s">
        <v>182</v>
      </c>
      <c r="M6" s="99"/>
      <c r="N6" s="103">
        <v>0.5</v>
      </c>
      <c r="O6" s="99"/>
      <c r="P6" s="101" t="s">
        <v>183</v>
      </c>
      <c r="Q6" s="44"/>
      <c r="R6" s="100" t="s">
        <v>196</v>
      </c>
      <c r="T6" s="101" t="s">
        <v>197</v>
      </c>
    </row>
    <row r="7" spans="1:20" ht="19.5" customHeight="1" x14ac:dyDescent="0.2">
      <c r="A7" s="45" t="str">
        <f t="shared" si="0"/>
        <v>BRINCANTINHO CULTURA DA INFÂNCIA  | TERÇA-FEIRA  | 16H30 ÀS 18H</v>
      </c>
      <c r="B7" s="46" t="s">
        <v>163</v>
      </c>
      <c r="C7" s="46" t="s">
        <v>85</v>
      </c>
      <c r="D7" s="47" t="s">
        <v>115</v>
      </c>
      <c r="E7" s="48" t="s">
        <v>86</v>
      </c>
      <c r="F7" s="48" t="s">
        <v>126</v>
      </c>
      <c r="G7" s="46" t="s">
        <v>109</v>
      </c>
      <c r="H7" s="49" t="str">
        <f t="shared" si="1"/>
        <v>16H30 ÀS 18H</v>
      </c>
      <c r="J7" s="100" t="s">
        <v>125</v>
      </c>
      <c r="N7" s="103">
        <v>1</v>
      </c>
      <c r="P7" s="100" t="s">
        <v>184</v>
      </c>
      <c r="R7" s="100" t="s">
        <v>198</v>
      </c>
      <c r="T7" s="101" t="s">
        <v>199</v>
      </c>
    </row>
    <row r="8" spans="1:20" ht="19.5" customHeight="1" x14ac:dyDescent="0.2">
      <c r="A8" s="45" t="str">
        <f t="shared" si="0"/>
        <v>BRINCANTINHO DANÇA E PERCUSSÃO  | QUARTA-FEIRA  | 9H30 ÀS 11H</v>
      </c>
      <c r="B8" s="46" t="s">
        <v>163</v>
      </c>
      <c r="C8" s="46" t="s">
        <v>87</v>
      </c>
      <c r="D8" s="47" t="s">
        <v>104</v>
      </c>
      <c r="E8" s="48" t="s">
        <v>131</v>
      </c>
      <c r="F8" s="48" t="s">
        <v>132</v>
      </c>
      <c r="G8" s="46" t="s">
        <v>108</v>
      </c>
      <c r="H8" s="49" t="str">
        <f t="shared" si="1"/>
        <v>9H30 ÀS 11H</v>
      </c>
      <c r="P8" s="101" t="s">
        <v>185</v>
      </c>
      <c r="R8" s="101" t="s">
        <v>200</v>
      </c>
      <c r="T8" s="101" t="s">
        <v>201</v>
      </c>
    </row>
    <row r="9" spans="1:20" ht="19.5" customHeight="1" x14ac:dyDescent="0.2">
      <c r="A9" s="45" t="str">
        <f t="shared" si="0"/>
        <v>BRINCANTINHO DANÇA E PERCUSSÃO  | QUINTA-FEIRA  | 14H30 ÀS 16H</v>
      </c>
      <c r="B9" s="46" t="s">
        <v>163</v>
      </c>
      <c r="C9" s="46" t="s">
        <v>87</v>
      </c>
      <c r="D9" s="47" t="s">
        <v>107</v>
      </c>
      <c r="E9" s="48" t="s">
        <v>67</v>
      </c>
      <c r="F9" s="48" t="s">
        <v>130</v>
      </c>
      <c r="G9" s="46" t="s">
        <v>110</v>
      </c>
      <c r="H9" s="49" t="str">
        <f t="shared" si="1"/>
        <v>14H30 ÀS 16H</v>
      </c>
      <c r="R9" s="101" t="s">
        <v>202</v>
      </c>
      <c r="T9" s="100" t="s">
        <v>203</v>
      </c>
    </row>
    <row r="10" spans="1:20" ht="19.5" customHeight="1" x14ac:dyDescent="0.2">
      <c r="A10" s="45" t="str">
        <f t="shared" si="0"/>
        <v>DANÇA E PERCUSSÃO | SEGUNDA-FEIRA | 19H ÀS 22H</v>
      </c>
      <c r="B10" s="46" t="s">
        <v>164</v>
      </c>
      <c r="C10" s="46" t="s">
        <v>88</v>
      </c>
      <c r="D10" s="47" t="s">
        <v>133</v>
      </c>
      <c r="E10" s="48" t="s">
        <v>134</v>
      </c>
      <c r="F10" s="48" t="s">
        <v>127</v>
      </c>
      <c r="G10" s="46" t="s">
        <v>111</v>
      </c>
      <c r="H10" s="49" t="str">
        <f t="shared" si="1"/>
        <v>19H ÀS 22H</v>
      </c>
      <c r="R10" s="101" t="s">
        <v>204</v>
      </c>
      <c r="T10" s="101" t="s">
        <v>205</v>
      </c>
    </row>
    <row r="11" spans="1:20" ht="19.5" customHeight="1" x14ac:dyDescent="0.2">
      <c r="A11" s="45" t="str">
        <f t="shared" si="0"/>
        <v>DANÇAS AFRO-BRASILEIRAS  | QUARTA-FEIRA  | 19H ÀS 20H20</v>
      </c>
      <c r="B11" s="46" t="s">
        <v>164</v>
      </c>
      <c r="C11" s="46" t="s">
        <v>89</v>
      </c>
      <c r="D11" s="47" t="s">
        <v>104</v>
      </c>
      <c r="E11" s="48" t="s">
        <v>134</v>
      </c>
      <c r="F11" s="48" t="s">
        <v>90</v>
      </c>
      <c r="G11" s="46" t="s">
        <v>112</v>
      </c>
      <c r="H11" s="49" t="str">
        <f t="shared" si="1"/>
        <v>19H ÀS 20H20</v>
      </c>
    </row>
    <row r="12" spans="1:20" ht="19.5" customHeight="1" x14ac:dyDescent="0.2">
      <c r="A12" s="45" t="str">
        <f t="shared" si="0"/>
        <v>DANÇAS AFRO-BRASILEIRAS  | QUINTA-FEIRA  | 18H45 ÀS 20H15</v>
      </c>
      <c r="B12" s="46" t="s">
        <v>164</v>
      </c>
      <c r="C12" s="46" t="s">
        <v>89</v>
      </c>
      <c r="D12" s="47" t="s">
        <v>107</v>
      </c>
      <c r="E12" s="48" t="s">
        <v>91</v>
      </c>
      <c r="F12" s="48" t="s">
        <v>92</v>
      </c>
      <c r="G12" s="46" t="s">
        <v>113</v>
      </c>
      <c r="H12" s="49" t="str">
        <f t="shared" si="1"/>
        <v>18H45 ÀS 20H15</v>
      </c>
    </row>
    <row r="13" spans="1:20" ht="19.5" customHeight="1" x14ac:dyDescent="0.2">
      <c r="A13" s="45" t="str">
        <f t="shared" si="0"/>
        <v>DANÇAS POPULARES BRASILEIRAS  | QUARTA-FEIRA  | 20H30 ÀS 22H</v>
      </c>
      <c r="B13" s="46" t="s">
        <v>164</v>
      </c>
      <c r="C13" s="46" t="s">
        <v>93</v>
      </c>
      <c r="D13" s="47" t="s">
        <v>104</v>
      </c>
      <c r="E13" s="48" t="s">
        <v>94</v>
      </c>
      <c r="F13" s="48" t="s">
        <v>127</v>
      </c>
      <c r="G13" s="46" t="s">
        <v>114</v>
      </c>
      <c r="H13" s="49" t="str">
        <f t="shared" si="1"/>
        <v>20H30 ÀS 22H</v>
      </c>
    </row>
    <row r="14" spans="1:20" ht="19.5" customHeight="1" x14ac:dyDescent="0.2">
      <c r="A14" s="45" t="str">
        <f t="shared" si="0"/>
        <v>A CULTURA DO CORPO E O CORPO NA CULTURA | TERÇA-FEIRA  | 19H ÀS 22H</v>
      </c>
      <c r="B14" s="46" t="s">
        <v>164</v>
      </c>
      <c r="C14" s="46" t="s">
        <v>213</v>
      </c>
      <c r="D14" s="47" t="s">
        <v>115</v>
      </c>
      <c r="E14" s="48" t="s">
        <v>134</v>
      </c>
      <c r="F14" s="48" t="s">
        <v>127</v>
      </c>
      <c r="G14" s="46" t="s">
        <v>214</v>
      </c>
      <c r="H14" s="49" t="str">
        <f t="shared" si="1"/>
        <v>19H ÀS 22H</v>
      </c>
    </row>
    <row r="15" spans="1:20" ht="19.5" customHeight="1" x14ac:dyDescent="0.2">
      <c r="A15" s="45" t="str">
        <f t="shared" si="0"/>
        <v>ESTUDOS DA CULTURA E MÚSICA TRADICIONAL DA INFÂNCIA  | SEGUNDA-FEIRA  | 20H30 ÀS 22H</v>
      </c>
      <c r="B15" s="46" t="s">
        <v>164</v>
      </c>
      <c r="C15" s="46" t="s">
        <v>96</v>
      </c>
      <c r="D15" s="47" t="s">
        <v>116</v>
      </c>
      <c r="E15" s="48" t="s">
        <v>94</v>
      </c>
      <c r="F15" s="48" t="s">
        <v>127</v>
      </c>
      <c r="G15" s="46" t="s">
        <v>117</v>
      </c>
      <c r="H15" s="49" t="str">
        <f t="shared" si="1"/>
        <v>20H30 ÀS 22H</v>
      </c>
    </row>
    <row r="16" spans="1:20" ht="19.5" customHeight="1" x14ac:dyDescent="0.2">
      <c r="A16" s="45" t="str">
        <f t="shared" si="0"/>
        <v>FORMAÇÃO BRINCANTE VOL II | SEXTA 18H ÀS 22H, SÁBADO E DOMINGO 10H ÀS 17H | 10H ÀS 17H</v>
      </c>
      <c r="B16" s="46" t="s">
        <v>162</v>
      </c>
      <c r="C16" s="46" t="s">
        <v>84</v>
      </c>
      <c r="D16" s="47" t="s">
        <v>139</v>
      </c>
      <c r="E16" s="48" t="s">
        <v>128</v>
      </c>
      <c r="F16" s="48" t="s">
        <v>129</v>
      </c>
      <c r="G16" s="46" t="s">
        <v>105</v>
      </c>
      <c r="H16" s="49"/>
    </row>
    <row r="17" spans="1:8" ht="19.5" customHeight="1" x14ac:dyDescent="0.2">
      <c r="A17" s="45" t="str">
        <f t="shared" si="0"/>
        <v>FREVO E CAPOEIRA  | QUINTA-FEIRA  | 20H30 ÀS 22H</v>
      </c>
      <c r="B17" s="46" t="s">
        <v>164</v>
      </c>
      <c r="C17" s="46" t="s">
        <v>97</v>
      </c>
      <c r="D17" s="47" t="s">
        <v>107</v>
      </c>
      <c r="E17" s="48" t="s">
        <v>94</v>
      </c>
      <c r="F17" s="48" t="s">
        <v>127</v>
      </c>
      <c r="G17" s="46" t="s">
        <v>118</v>
      </c>
      <c r="H17" s="49" t="str">
        <f t="shared" ref="H17:H25" si="2">CONCATENATE(E17," ÀS ",F17)</f>
        <v>20H30 ÀS 22H</v>
      </c>
    </row>
    <row r="18" spans="1:8" ht="19.5" customHeight="1" x14ac:dyDescent="0.2">
      <c r="A18" s="45" t="str">
        <f t="shared" si="0"/>
        <v>HISTÓRIAS DE BOCA  | QUINTA-FEIRA  | 19H ÀS 20H30</v>
      </c>
      <c r="B18" s="46" t="s">
        <v>164</v>
      </c>
      <c r="C18" s="46" t="s">
        <v>98</v>
      </c>
      <c r="D18" s="47" t="s">
        <v>107</v>
      </c>
      <c r="E18" s="48" t="s">
        <v>134</v>
      </c>
      <c r="F18" s="48" t="s">
        <v>94</v>
      </c>
      <c r="G18" s="46" t="s">
        <v>119</v>
      </c>
      <c r="H18" s="49" t="str">
        <f t="shared" si="2"/>
        <v>19H ÀS 20H30</v>
      </c>
    </row>
    <row r="19" spans="1:8" ht="19.5" customHeight="1" x14ac:dyDescent="0.2">
      <c r="A19" s="45" t="str">
        <f t="shared" si="0"/>
        <v>NA RIMA: OFICINA DE POESIA POPULAR BRASILEIRA  | SEGUNDA-FEIRA  | 19H30 ÀS 22H</v>
      </c>
      <c r="B19" s="46" t="s">
        <v>164</v>
      </c>
      <c r="C19" s="46" t="s">
        <v>99</v>
      </c>
      <c r="D19" s="47" t="s">
        <v>116</v>
      </c>
      <c r="E19" s="48" t="s">
        <v>135</v>
      </c>
      <c r="F19" s="48" t="s">
        <v>127</v>
      </c>
      <c r="G19" s="46" t="s">
        <v>120</v>
      </c>
      <c r="H19" s="49" t="str">
        <f t="shared" si="2"/>
        <v>19H30 ÀS 22H</v>
      </c>
    </row>
    <row r="20" spans="1:8" ht="19.5" customHeight="1" x14ac:dyDescent="0.2">
      <c r="A20" s="45" t="str">
        <f t="shared" si="0"/>
        <v>PANDEIRO  | SEGUNDA-FEIRA  | 19H ÀS 20H20</v>
      </c>
      <c r="B20" s="46" t="s">
        <v>164</v>
      </c>
      <c r="C20" s="46" t="s">
        <v>136</v>
      </c>
      <c r="D20" s="47" t="s">
        <v>116</v>
      </c>
      <c r="E20" s="48" t="s">
        <v>134</v>
      </c>
      <c r="F20" s="48" t="s">
        <v>90</v>
      </c>
      <c r="G20" s="46" t="s">
        <v>121</v>
      </c>
      <c r="H20" s="49" t="str">
        <f t="shared" si="2"/>
        <v>19H ÀS 20H20</v>
      </c>
    </row>
    <row r="21" spans="1:8" ht="19.5" customHeight="1" x14ac:dyDescent="0.2">
      <c r="A21" s="45" t="str">
        <f t="shared" si="0"/>
        <v>PANDEIRO INTERMEDIÁRIO  | TERÇA-FEIRA  | 19H ÀS 20H20</v>
      </c>
      <c r="B21" s="46" t="s">
        <v>164</v>
      </c>
      <c r="C21" s="46" t="s">
        <v>100</v>
      </c>
      <c r="D21" s="47" t="s">
        <v>115</v>
      </c>
      <c r="E21" s="48" t="s">
        <v>134</v>
      </c>
      <c r="F21" s="48" t="s">
        <v>90</v>
      </c>
      <c r="G21" s="46" t="s">
        <v>121</v>
      </c>
      <c r="H21" s="49" t="str">
        <f t="shared" si="2"/>
        <v>19H ÀS 20H20</v>
      </c>
    </row>
    <row r="22" spans="1:8" ht="19.5" customHeight="1" x14ac:dyDescent="0.2">
      <c r="A22" s="45" t="str">
        <f t="shared" si="0"/>
        <v>PERCUSSÃO BRASILEIRA INICIANTE  | QUINTA-FEIRA  | 18H15 ÀS 20H</v>
      </c>
      <c r="B22" s="46" t="s">
        <v>164</v>
      </c>
      <c r="C22" s="46" t="s">
        <v>101</v>
      </c>
      <c r="D22" s="47" t="s">
        <v>107</v>
      </c>
      <c r="E22" s="48" t="s">
        <v>102</v>
      </c>
      <c r="F22" s="48" t="s">
        <v>137</v>
      </c>
      <c r="G22" s="46" t="s">
        <v>122</v>
      </c>
      <c r="H22" s="49" t="str">
        <f t="shared" si="2"/>
        <v>18H15 ÀS 20H</v>
      </c>
    </row>
    <row r="23" spans="1:8" ht="19.5" customHeight="1" x14ac:dyDescent="0.2">
      <c r="A23" s="45" t="str">
        <f t="shared" si="0"/>
        <v>PERCUSSÃO BRASILEIRA INICIANTE  | TERÇA-FEIRA  | 20H15 ÀS 22H</v>
      </c>
      <c r="B23" s="46" t="s">
        <v>164</v>
      </c>
      <c r="C23" s="46" t="s">
        <v>101</v>
      </c>
      <c r="D23" s="47" t="s">
        <v>115</v>
      </c>
      <c r="E23" s="48" t="s">
        <v>92</v>
      </c>
      <c r="F23" s="48" t="s">
        <v>127</v>
      </c>
      <c r="G23" s="46" t="s">
        <v>123</v>
      </c>
      <c r="H23" s="49" t="str">
        <f t="shared" si="2"/>
        <v>20H15 ÀS 22H</v>
      </c>
    </row>
    <row r="24" spans="1:8" ht="19.5" customHeight="1" x14ac:dyDescent="0.2">
      <c r="A24" s="45" t="str">
        <f t="shared" si="0"/>
        <v>PERCUSSÃO BRASILEIRA INTERMEDIÁRIO | QUINTA-FEIRA  | 20H15 ÀS 22H</v>
      </c>
      <c r="B24" s="46" t="s">
        <v>164</v>
      </c>
      <c r="C24" s="46" t="s">
        <v>138</v>
      </c>
      <c r="D24" s="47" t="s">
        <v>107</v>
      </c>
      <c r="E24" s="48" t="s">
        <v>92</v>
      </c>
      <c r="F24" s="48" t="s">
        <v>127</v>
      </c>
      <c r="G24" s="46" t="s">
        <v>122</v>
      </c>
      <c r="H24" s="49" t="str">
        <f t="shared" si="2"/>
        <v>20H15 ÀS 22H</v>
      </c>
    </row>
    <row r="25" spans="1:8" ht="19.5" customHeight="1" x14ac:dyDescent="0.2">
      <c r="A25" s="45" t="str">
        <f t="shared" si="0"/>
        <v>TAMBORES DE MÃO  | TERÇA-FEIRA  | 18H30 ÀS 20H</v>
      </c>
      <c r="B25" s="46" t="s">
        <v>164</v>
      </c>
      <c r="C25" s="46" t="s">
        <v>103</v>
      </c>
      <c r="D25" s="47" t="s">
        <v>115</v>
      </c>
      <c r="E25" s="48" t="s">
        <v>95</v>
      </c>
      <c r="F25" s="48" t="s">
        <v>137</v>
      </c>
      <c r="G25" s="46" t="s">
        <v>124</v>
      </c>
      <c r="H25" s="49" t="str">
        <f t="shared" si="2"/>
        <v>18H30 ÀS 20H</v>
      </c>
    </row>
    <row r="26" spans="1:8" ht="19.5" customHeight="1" x14ac:dyDescent="0.2"/>
    <row r="27" spans="1:8" ht="19.5" customHeight="1" x14ac:dyDescent="0.2"/>
    <row r="28" spans="1:8" ht="19.5" customHeight="1" x14ac:dyDescent="0.2"/>
    <row r="29" spans="1:8" ht="19.5" customHeight="1" x14ac:dyDescent="0.2"/>
  </sheetData>
  <autoFilter ref="A1:H25"/>
  <sortState ref="A3:G25">
    <sortCondition ref="A3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D2"/>
  <sheetViews>
    <sheetView workbookViewId="0">
      <selection activeCell="E16" sqref="E16"/>
    </sheetView>
  </sheetViews>
  <sheetFormatPr defaultRowHeight="15" x14ac:dyDescent="0.25"/>
  <cols>
    <col min="1" max="4" width="9.140625" style="21"/>
  </cols>
  <sheetData>
    <row r="1" spans="1:4" x14ac:dyDescent="0.25">
      <c r="A1" s="21" t="s">
        <v>37</v>
      </c>
      <c r="B1" s="21" t="s">
        <v>2</v>
      </c>
      <c r="C1" s="21" t="s">
        <v>3</v>
      </c>
      <c r="D1" s="21" t="s">
        <v>16</v>
      </c>
    </row>
    <row r="2" spans="1:4" x14ac:dyDescent="0.25">
      <c r="A2" s="21">
        <f>FICHA!B5</f>
        <v>0</v>
      </c>
      <c r="B2" s="21">
        <f>FICHA!L7</f>
        <v>0</v>
      </c>
      <c r="C2" s="21">
        <f>FICHA!N7</f>
        <v>0</v>
      </c>
      <c r="D2" s="21">
        <f>FICHA!P7</f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13</vt:i4>
      </vt:variant>
    </vt:vector>
  </HeadingPairs>
  <TitlesOfParts>
    <vt:vector size="17" baseType="lpstr">
      <vt:lpstr>FICHA</vt:lpstr>
      <vt:lpstr>DADOS DA INSCRIÇÃO</vt:lpstr>
      <vt:lpstr>CURSOS</vt:lpstr>
      <vt:lpstr>Plan3</vt:lpstr>
      <vt:lpstr>'DADOS DA INSCRIÇÃO'!_FiltrarBancodeDados</vt:lpstr>
      <vt:lpstr>CURSO</vt:lpstr>
      <vt:lpstr>CURSOS</vt:lpstr>
      <vt:lpstr>CURSOS2018</vt:lpstr>
      <vt:lpstr>DESCONTO</vt:lpstr>
      <vt:lpstr>FORMAPAGAMENTO</vt:lpstr>
      <vt:lpstr>INCRIÇÃO</vt:lpstr>
      <vt:lpstr>INSCRIÇÃO</vt:lpstr>
      <vt:lpstr>LISTACURSOS</vt:lpstr>
      <vt:lpstr>MOTIVODESCONTO</vt:lpstr>
      <vt:lpstr>MOTIVOSTATUSINSCRIÇÃOFICHA</vt:lpstr>
      <vt:lpstr>STATUSINSCRIÇÃOFICHA</vt:lpstr>
      <vt:lpstr>TIPOINSCRIÇÃO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</dc:creator>
  <cp:lastModifiedBy>RECEPCAO</cp:lastModifiedBy>
  <cp:lastPrinted>2017-11-08T14:48:24Z</cp:lastPrinted>
  <dcterms:created xsi:type="dcterms:W3CDTF">2012-12-04T00:59:41Z</dcterms:created>
  <dcterms:modified xsi:type="dcterms:W3CDTF">2017-11-16T12:38:34Z</dcterms:modified>
</cp:coreProperties>
</file>